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cificweb\MicronesianMigrants\CNMI\"/>
    </mc:Choice>
  </mc:AlternateContent>
  <xr:revisionPtr revIDLastSave="0" documentId="13_ncr:1_{154F6481-0950-4D1F-BFF4-83657528E7FC}" xr6:coauthVersionLast="45" xr6:coauthVersionMax="45" xr10:uidLastSave="{00000000-0000-0000-0000-000000000000}"/>
  <bookViews>
    <workbookView xWindow="-108" yWindow="-108" windowWidth="23256" windowHeight="12576" firstSheet="14" activeTab="19" xr2:uid="{00000000-000D-0000-FFFF-FFFF00000000}"/>
  </bookViews>
  <sheets>
    <sheet name="Mainland 2012 COFA" sheetId="1" r:id="rId1"/>
    <sheet name="Relationship Religion" sheetId="47" r:id="rId2"/>
    <sheet name="relation,religion" sheetId="2" r:id="rId3"/>
    <sheet name="ethnicity" sheetId="3" r:id="rId4"/>
    <sheet name="Citiz 1" sheetId="48" r:id="rId5"/>
    <sheet name="citizenship" sheetId="4" r:id="rId6"/>
    <sheet name="migration" sheetId="5" r:id="rId7"/>
    <sheet name="education" sheetId="6" r:id="rId8"/>
    <sheet name="Educ programs" sheetId="49" r:id="rId9"/>
    <sheet name="Previous residence" sheetId="50" r:id="rId10"/>
    <sheet name="Lang 1" sheetId="45" r:id="rId11"/>
    <sheet name="lang ability" sheetId="10" r:id="rId12"/>
    <sheet name="health" sheetId="11" r:id="rId13"/>
    <sheet name="Parents' birthplace" sheetId="12" r:id="rId14"/>
    <sheet name="CULTURAL 1" sheetId="46" r:id="rId15"/>
    <sheet name="cultural" sheetId="13" r:id="rId16"/>
    <sheet name="work last week" sheetId="14" r:id="rId17"/>
    <sheet name="work last year" sheetId="15" r:id="rId18"/>
    <sheet name="type of income" sheetId="16" r:id="rId19"/>
    <sheet name="total income" sheetId="17" r:id="rId20"/>
  </sheets>
  <calcPr calcId="19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  <c r="D8" i="2"/>
  <c r="E8" i="2"/>
  <c r="F8" i="2"/>
  <c r="B8" i="2"/>
  <c r="B12" i="50" l="1"/>
  <c r="C12" i="50"/>
  <c r="D12" i="50"/>
  <c r="E12" i="50"/>
  <c r="F12" i="50"/>
  <c r="G12" i="50"/>
  <c r="H12" i="50"/>
  <c r="I12" i="50"/>
  <c r="J12" i="50"/>
  <c r="K12" i="50"/>
  <c r="L12" i="50"/>
  <c r="M12" i="50"/>
  <c r="N12" i="50"/>
  <c r="O12" i="50"/>
  <c r="P12" i="50"/>
  <c r="B13" i="50"/>
  <c r="C13" i="50"/>
  <c r="D13" i="50"/>
  <c r="E13" i="50"/>
  <c r="F13" i="50"/>
  <c r="G13" i="50"/>
  <c r="H13" i="50"/>
  <c r="I13" i="50"/>
  <c r="J13" i="50"/>
  <c r="K13" i="50"/>
  <c r="L13" i="50"/>
  <c r="M13" i="50"/>
  <c r="N13" i="50"/>
  <c r="O13" i="50"/>
  <c r="P13" i="50"/>
  <c r="B8" i="50"/>
  <c r="C8" i="50"/>
  <c r="D8" i="50"/>
  <c r="E8" i="50"/>
  <c r="F8" i="50"/>
  <c r="G8" i="50"/>
  <c r="H8" i="50"/>
  <c r="I8" i="50"/>
  <c r="J8" i="50"/>
  <c r="K8" i="50"/>
  <c r="L8" i="50"/>
  <c r="M8" i="50"/>
  <c r="N8" i="50"/>
  <c r="O8" i="50"/>
  <c r="P8" i="50"/>
  <c r="B43" i="49"/>
  <c r="C43" i="49"/>
  <c r="D43" i="49"/>
  <c r="E43" i="49"/>
  <c r="F43" i="49"/>
  <c r="G43" i="49"/>
  <c r="H43" i="49"/>
  <c r="I43" i="49"/>
  <c r="J43" i="49"/>
  <c r="K43" i="49"/>
  <c r="L43" i="49"/>
  <c r="M43" i="49"/>
  <c r="N43" i="49"/>
  <c r="O43" i="49"/>
  <c r="P43" i="49"/>
  <c r="B36" i="49"/>
  <c r="C36" i="49"/>
  <c r="D36" i="49"/>
  <c r="E36" i="49"/>
  <c r="F36" i="49"/>
  <c r="G36" i="49"/>
  <c r="H36" i="49"/>
  <c r="I36" i="49"/>
  <c r="J36" i="49"/>
  <c r="K36" i="49"/>
  <c r="L36" i="49"/>
  <c r="M36" i="49"/>
  <c r="N36" i="49"/>
  <c r="O36" i="49"/>
  <c r="P36" i="49"/>
  <c r="B29" i="49"/>
  <c r="C29" i="49"/>
  <c r="D29" i="49"/>
  <c r="E29" i="49"/>
  <c r="F29" i="49"/>
  <c r="G29" i="49"/>
  <c r="H29" i="49"/>
  <c r="I29" i="49"/>
  <c r="J29" i="49"/>
  <c r="K29" i="49"/>
  <c r="L29" i="49"/>
  <c r="M29" i="49"/>
  <c r="N29" i="49"/>
  <c r="O29" i="49"/>
  <c r="P29" i="49"/>
  <c r="B22" i="49"/>
  <c r="C22" i="49"/>
  <c r="D22" i="49"/>
  <c r="E22" i="49"/>
  <c r="F22" i="49"/>
  <c r="G22" i="49"/>
  <c r="H22" i="49"/>
  <c r="I22" i="49"/>
  <c r="J22" i="49"/>
  <c r="K22" i="49"/>
  <c r="L22" i="49"/>
  <c r="M22" i="49"/>
  <c r="N22" i="49"/>
  <c r="O22" i="49"/>
  <c r="P22" i="49"/>
  <c r="B15" i="49"/>
  <c r="C15" i="49"/>
  <c r="D15" i="49"/>
  <c r="E15" i="49"/>
  <c r="F15" i="49"/>
  <c r="G15" i="49"/>
  <c r="H15" i="49"/>
  <c r="I15" i="49"/>
  <c r="J15" i="49"/>
  <c r="K15" i="49"/>
  <c r="L15" i="49"/>
  <c r="M15" i="49"/>
  <c r="N15" i="49"/>
  <c r="O15" i="49"/>
  <c r="P15" i="49"/>
  <c r="B8" i="49"/>
  <c r="C8" i="49"/>
  <c r="D8" i="49"/>
  <c r="E8" i="49"/>
  <c r="F8" i="49"/>
  <c r="G8" i="49"/>
  <c r="H8" i="49"/>
  <c r="I8" i="49"/>
  <c r="J8" i="49"/>
  <c r="K8" i="49"/>
  <c r="L8" i="49"/>
  <c r="M8" i="49"/>
  <c r="N8" i="49"/>
  <c r="O8" i="49"/>
  <c r="P8" i="49"/>
  <c r="P25" i="48" l="1"/>
  <c r="O25" i="48"/>
  <c r="N25" i="48"/>
  <c r="M25" i="48"/>
  <c r="K25" i="48"/>
  <c r="J25" i="48"/>
  <c r="I25" i="48"/>
  <c r="H25" i="48"/>
  <c r="F25" i="48"/>
  <c r="E25" i="48"/>
  <c r="D25" i="48"/>
  <c r="C25" i="48"/>
  <c r="P24" i="48"/>
  <c r="O24" i="48"/>
  <c r="N24" i="48"/>
  <c r="M24" i="48"/>
  <c r="K24" i="48"/>
  <c r="J24" i="48"/>
  <c r="I24" i="48"/>
  <c r="H24" i="48"/>
  <c r="F24" i="48"/>
  <c r="E24" i="48"/>
  <c r="D24" i="48"/>
  <c r="C24" i="48"/>
  <c r="P23" i="48"/>
  <c r="O23" i="48"/>
  <c r="N23" i="48"/>
  <c r="M23" i="48"/>
  <c r="K23" i="48"/>
  <c r="J23" i="48"/>
  <c r="I23" i="48"/>
  <c r="G23" i="48" s="1"/>
  <c r="H23" i="48"/>
  <c r="F23" i="48"/>
  <c r="E23" i="48"/>
  <c r="D23" i="48"/>
  <c r="C23" i="48"/>
  <c r="P22" i="48"/>
  <c r="O22" i="48"/>
  <c r="N22" i="48"/>
  <c r="M22" i="48"/>
  <c r="K22" i="48"/>
  <c r="J22" i="48"/>
  <c r="J26" i="48" s="1"/>
  <c r="I22" i="48"/>
  <c r="H22" i="48"/>
  <c r="F22" i="48"/>
  <c r="E22" i="48"/>
  <c r="D22" i="48"/>
  <c r="C22" i="48"/>
  <c r="P21" i="48"/>
  <c r="O21" i="48"/>
  <c r="N21" i="48"/>
  <c r="M21" i="48"/>
  <c r="K21" i="48"/>
  <c r="J21" i="48"/>
  <c r="I21" i="48"/>
  <c r="H21" i="48"/>
  <c r="F21" i="48"/>
  <c r="E21" i="48"/>
  <c r="D21" i="48"/>
  <c r="C21" i="48"/>
  <c r="P20" i="48"/>
  <c r="L20" i="48" s="1"/>
  <c r="O20" i="48"/>
  <c r="N20" i="48"/>
  <c r="M20" i="48"/>
  <c r="K20" i="48"/>
  <c r="J20" i="48"/>
  <c r="I20" i="48"/>
  <c r="H20" i="48"/>
  <c r="F20" i="48"/>
  <c r="E20" i="48"/>
  <c r="D20" i="48"/>
  <c r="C20" i="48"/>
  <c r="B20" i="48"/>
  <c r="P19" i="48"/>
  <c r="O19" i="48"/>
  <c r="N19" i="48"/>
  <c r="M19" i="48"/>
  <c r="L19" i="48"/>
  <c r="K19" i="48"/>
  <c r="J19" i="48"/>
  <c r="I19" i="48"/>
  <c r="H19" i="48"/>
  <c r="G19" i="48"/>
  <c r="F19" i="48"/>
  <c r="E19" i="48"/>
  <c r="E26" i="48" s="1"/>
  <c r="D19" i="48"/>
  <c r="C19" i="48"/>
  <c r="B19" i="48"/>
  <c r="O17" i="48"/>
  <c r="N17" i="48"/>
  <c r="M17" i="48"/>
  <c r="L17" i="48"/>
  <c r="K17" i="48"/>
  <c r="J17" i="48"/>
  <c r="I17" i="48"/>
  <c r="H17" i="48"/>
  <c r="G17" i="48"/>
  <c r="F17" i="48"/>
  <c r="E17" i="48"/>
  <c r="D17" i="48"/>
  <c r="C17" i="48"/>
  <c r="P16" i="48"/>
  <c r="B16" i="48"/>
  <c r="P15" i="48"/>
  <c r="B15" i="48"/>
  <c r="P14" i="48"/>
  <c r="O14" i="48"/>
  <c r="N14" i="48"/>
  <c r="M14" i="48"/>
  <c r="L14" i="48"/>
  <c r="K14" i="48"/>
  <c r="J14" i="48"/>
  <c r="I14" i="48"/>
  <c r="H14" i="48"/>
  <c r="G14" i="48"/>
  <c r="F14" i="48"/>
  <c r="E14" i="48"/>
  <c r="D14" i="48"/>
  <c r="C14" i="48"/>
  <c r="B14" i="48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B8" i="47"/>
  <c r="C8" i="47"/>
  <c r="D8" i="47"/>
  <c r="E8" i="47"/>
  <c r="F8" i="47"/>
  <c r="G8" i="47"/>
  <c r="H8" i="47"/>
  <c r="I8" i="47"/>
  <c r="J8" i="47"/>
  <c r="K8" i="47"/>
  <c r="L8" i="47"/>
  <c r="M8" i="47"/>
  <c r="N8" i="47"/>
  <c r="O8" i="47"/>
  <c r="P8" i="47"/>
  <c r="B32" i="47"/>
  <c r="C32" i="47"/>
  <c r="D32" i="47"/>
  <c r="E32" i="47"/>
  <c r="F32" i="47"/>
  <c r="G32" i="47"/>
  <c r="H32" i="47"/>
  <c r="I32" i="47"/>
  <c r="J32" i="47"/>
  <c r="K32" i="47"/>
  <c r="L32" i="47"/>
  <c r="M32" i="47"/>
  <c r="N32" i="47"/>
  <c r="O32" i="47"/>
  <c r="P32" i="47"/>
  <c r="B34" i="47"/>
  <c r="C34" i="47"/>
  <c r="D34" i="47"/>
  <c r="E34" i="47"/>
  <c r="F34" i="47"/>
  <c r="G34" i="47"/>
  <c r="H34" i="47"/>
  <c r="I34" i="47"/>
  <c r="J34" i="47"/>
  <c r="K34" i="47"/>
  <c r="L34" i="47"/>
  <c r="M34" i="47"/>
  <c r="N34" i="47"/>
  <c r="O34" i="47"/>
  <c r="P34" i="47"/>
  <c r="B22" i="46"/>
  <c r="C22" i="46"/>
  <c r="D22" i="46"/>
  <c r="E22" i="46"/>
  <c r="F22" i="46"/>
  <c r="G22" i="46"/>
  <c r="H22" i="46"/>
  <c r="I22" i="46"/>
  <c r="J22" i="46"/>
  <c r="K22" i="46"/>
  <c r="L22" i="46"/>
  <c r="M22" i="46"/>
  <c r="N22" i="46"/>
  <c r="O22" i="46"/>
  <c r="P22" i="46"/>
  <c r="B28" i="46"/>
  <c r="C28" i="46"/>
  <c r="D28" i="46"/>
  <c r="E28" i="46"/>
  <c r="F28" i="46"/>
  <c r="G28" i="46"/>
  <c r="H28" i="46"/>
  <c r="I28" i="46"/>
  <c r="J28" i="46"/>
  <c r="K28" i="46"/>
  <c r="L28" i="46"/>
  <c r="M28" i="46"/>
  <c r="N28" i="46"/>
  <c r="O28" i="46"/>
  <c r="P28" i="46"/>
  <c r="B45" i="46"/>
  <c r="C45" i="46"/>
  <c r="D45" i="46"/>
  <c r="E45" i="46"/>
  <c r="F45" i="46"/>
  <c r="G45" i="46"/>
  <c r="H45" i="46"/>
  <c r="I45" i="46"/>
  <c r="J45" i="46"/>
  <c r="K45" i="46"/>
  <c r="L45" i="46"/>
  <c r="M45" i="46"/>
  <c r="N45" i="46"/>
  <c r="O45" i="46"/>
  <c r="P45" i="46"/>
  <c r="B35" i="46"/>
  <c r="C35" i="46"/>
  <c r="D35" i="46"/>
  <c r="E35" i="46"/>
  <c r="F35" i="46"/>
  <c r="G35" i="46"/>
  <c r="H35" i="46"/>
  <c r="I35" i="46"/>
  <c r="J35" i="46"/>
  <c r="K35" i="46"/>
  <c r="L35" i="46"/>
  <c r="M35" i="46"/>
  <c r="N35" i="46"/>
  <c r="O35" i="46"/>
  <c r="P35" i="46"/>
  <c r="P21" i="45"/>
  <c r="O21" i="45"/>
  <c r="N21" i="45"/>
  <c r="M21" i="45"/>
  <c r="K21" i="45"/>
  <c r="J21" i="45"/>
  <c r="I21" i="45"/>
  <c r="H21" i="45"/>
  <c r="F21" i="45"/>
  <c r="E21" i="45"/>
  <c r="D21" i="45"/>
  <c r="C21" i="45"/>
  <c r="B32" i="45"/>
  <c r="C32" i="45"/>
  <c r="D32" i="45"/>
  <c r="E32" i="45"/>
  <c r="F32" i="45"/>
  <c r="G32" i="45"/>
  <c r="H32" i="45"/>
  <c r="I32" i="45"/>
  <c r="J32" i="45"/>
  <c r="K32" i="45"/>
  <c r="L32" i="45"/>
  <c r="M32" i="45"/>
  <c r="N32" i="45"/>
  <c r="O32" i="45"/>
  <c r="P32" i="45"/>
  <c r="B33" i="45"/>
  <c r="C33" i="45"/>
  <c r="D33" i="45"/>
  <c r="E33" i="45"/>
  <c r="F33" i="45"/>
  <c r="G33" i="45"/>
  <c r="H33" i="45"/>
  <c r="I33" i="45"/>
  <c r="J33" i="45"/>
  <c r="K33" i="45"/>
  <c r="L33" i="45"/>
  <c r="M33" i="45"/>
  <c r="N33" i="45"/>
  <c r="O33" i="45"/>
  <c r="P33" i="45"/>
  <c r="B34" i="45"/>
  <c r="C34" i="45"/>
  <c r="D34" i="45"/>
  <c r="E34" i="45"/>
  <c r="F34" i="45"/>
  <c r="G34" i="45"/>
  <c r="H34" i="45"/>
  <c r="I34" i="45"/>
  <c r="J34" i="45"/>
  <c r="K34" i="45"/>
  <c r="L34" i="45"/>
  <c r="M34" i="45"/>
  <c r="N34" i="45"/>
  <c r="O34" i="45"/>
  <c r="P34" i="45"/>
  <c r="A35" i="45"/>
  <c r="B35" i="45"/>
  <c r="C35" i="45"/>
  <c r="D35" i="45"/>
  <c r="E35" i="45"/>
  <c r="F35" i="45"/>
  <c r="G35" i="45"/>
  <c r="H35" i="45"/>
  <c r="I35" i="45"/>
  <c r="J35" i="45"/>
  <c r="K35" i="45"/>
  <c r="L35" i="45"/>
  <c r="M35" i="45"/>
  <c r="N35" i="45"/>
  <c r="O35" i="45"/>
  <c r="P35" i="45"/>
  <c r="B8" i="45"/>
  <c r="C8" i="45"/>
  <c r="D8" i="45"/>
  <c r="E8" i="45"/>
  <c r="F8" i="45"/>
  <c r="G8" i="45"/>
  <c r="H8" i="45"/>
  <c r="I8" i="45"/>
  <c r="J8" i="45"/>
  <c r="K8" i="45"/>
  <c r="L8" i="45"/>
  <c r="M8" i="45"/>
  <c r="N8" i="45"/>
  <c r="O8" i="45"/>
  <c r="P8" i="45"/>
  <c r="B25" i="48" l="1"/>
  <c r="I26" i="48"/>
  <c r="G22" i="48"/>
  <c r="G24" i="48"/>
  <c r="M26" i="48"/>
  <c r="K26" i="48"/>
  <c r="P17" i="48"/>
  <c r="N26" i="48"/>
  <c r="G25" i="48"/>
  <c r="O26" i="48"/>
  <c r="L22" i="48"/>
  <c r="D26" i="48"/>
  <c r="P26" i="48"/>
  <c r="L23" i="48"/>
  <c r="F26" i="48"/>
  <c r="C26" i="48"/>
  <c r="L24" i="48"/>
  <c r="H26" i="48"/>
  <c r="B22" i="48"/>
  <c r="B24" i="48"/>
  <c r="B17" i="48"/>
  <c r="L25" i="48"/>
  <c r="G20" i="48"/>
  <c r="B23" i="48"/>
  <c r="B26" i="48" l="1"/>
  <c r="G26" i="48"/>
  <c r="L26" i="48"/>
  <c r="L33" i="17"/>
  <c r="L32" i="17"/>
  <c r="L34" i="17" s="1"/>
  <c r="L35" i="17" s="1"/>
  <c r="L36" i="17" s="1"/>
  <c r="G33" i="17"/>
  <c r="G32" i="17"/>
  <c r="B33" i="17"/>
  <c r="A32" i="17"/>
  <c r="A34" i="17" s="1"/>
  <c r="A35" i="17" s="1"/>
  <c r="A36" i="17" s="1"/>
  <c r="B32" i="17"/>
  <c r="C32" i="17"/>
  <c r="D32" i="17"/>
  <c r="E32" i="17"/>
  <c r="F32" i="17"/>
  <c r="H32" i="17"/>
  <c r="H34" i="17" s="1"/>
  <c r="H35" i="17" s="1"/>
  <c r="H36" i="17" s="1"/>
  <c r="I32" i="17"/>
  <c r="J32" i="17"/>
  <c r="K32" i="17"/>
  <c r="M32" i="17"/>
  <c r="N32" i="17"/>
  <c r="O32" i="17"/>
  <c r="P32" i="17"/>
  <c r="A33" i="17"/>
  <c r="C33" i="17"/>
  <c r="D33" i="17"/>
  <c r="E33" i="17"/>
  <c r="E34" i="17" s="1"/>
  <c r="E35" i="17" s="1"/>
  <c r="E36" i="17" s="1"/>
  <c r="F33" i="17"/>
  <c r="H33" i="17"/>
  <c r="I33" i="17"/>
  <c r="J33" i="17"/>
  <c r="K33" i="17"/>
  <c r="M33" i="17"/>
  <c r="M34" i="17" s="1"/>
  <c r="M35" i="17" s="1"/>
  <c r="M36" i="17" s="1"/>
  <c r="N33" i="17"/>
  <c r="O33" i="17"/>
  <c r="P33" i="17"/>
  <c r="I34" i="17"/>
  <c r="I35" i="17" s="1"/>
  <c r="I36" i="17" s="1"/>
  <c r="P34" i="17"/>
  <c r="P35" i="17" s="1"/>
  <c r="P36" i="17" s="1"/>
  <c r="N34" i="17" l="1"/>
  <c r="N35" i="17" s="1"/>
  <c r="N36" i="17" s="1"/>
  <c r="J34" i="17"/>
  <c r="J35" i="17" s="1"/>
  <c r="J36" i="17" s="1"/>
  <c r="F34" i="17"/>
  <c r="F35" i="17" s="1"/>
  <c r="F36" i="17" s="1"/>
  <c r="C34" i="17"/>
  <c r="C35" i="17" s="1"/>
  <c r="C36" i="17" s="1"/>
  <c r="O34" i="17"/>
  <c r="O35" i="17" s="1"/>
  <c r="O36" i="17" s="1"/>
  <c r="D34" i="17"/>
  <c r="D35" i="17" s="1"/>
  <c r="D36" i="17" s="1"/>
  <c r="K34" i="17"/>
  <c r="K35" i="17" s="1"/>
  <c r="K36" i="17" s="1"/>
  <c r="B34" i="17"/>
  <c r="B35" i="17" s="1"/>
  <c r="B36" i="17" s="1"/>
  <c r="G34" i="17"/>
  <c r="G35" i="17" s="1"/>
  <c r="G36" i="17" s="1"/>
  <c r="P18" i="15" l="1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C14" i="11"/>
  <c r="D14" i="11"/>
  <c r="E14" i="11"/>
  <c r="F14" i="11"/>
  <c r="G14" i="11"/>
  <c r="H14" i="11"/>
  <c r="I14" i="11"/>
  <c r="J14" i="11"/>
  <c r="K14" i="11"/>
  <c r="L14" i="11"/>
  <c r="M14" i="11"/>
  <c r="N14" i="11"/>
  <c r="O14" i="11"/>
  <c r="P14" i="11"/>
  <c r="B14" i="11"/>
  <c r="F59" i="1"/>
  <c r="F60" i="1" s="1"/>
  <c r="E59" i="1"/>
  <c r="E60" i="1" s="1"/>
  <c r="D59" i="1"/>
  <c r="D60" i="1" s="1"/>
  <c r="C59" i="1"/>
  <c r="C60" i="1" s="1"/>
  <c r="B59" i="1"/>
  <c r="B60" i="1" s="1"/>
</calcChain>
</file>

<file path=xl/sharedStrings.xml><?xml version="1.0" encoding="utf-8"?>
<sst xmlns="http://schemas.openxmlformats.org/spreadsheetml/2006/main" count="1142" uniqueCount="343">
  <si>
    <t>Total</t>
  </si>
  <si>
    <t>Male</t>
  </si>
  <si>
    <t>Female</t>
  </si>
  <si>
    <t>Chuuk</t>
  </si>
  <si>
    <t>Pohnpei</t>
  </si>
  <si>
    <t>Yap</t>
  </si>
  <si>
    <t>Kosrae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</si>
  <si>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</si>
  <si>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</si>
  <si>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</si>
  <si>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</si>
  <si>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</si>
  <si>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</si>
  <si>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</si>
  <si>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</si>
  <si>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</si>
  <si>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</si>
  <si>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</si>
  <si>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</si>
  <si>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</si>
  <si>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</si>
  <si>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</si>
  <si>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 years and over</t>
  </si>
  <si>
    <t>Median</t>
  </si>
  <si>
    <t>Now married</t>
  </si>
  <si>
    <t>Widowed</t>
  </si>
  <si>
    <t>DIvorced</t>
  </si>
  <si>
    <t>Separated</t>
  </si>
  <si>
    <t>Never married</t>
  </si>
  <si>
    <t>None</t>
  </si>
  <si>
    <t>One</t>
  </si>
  <si>
    <t>Two</t>
  </si>
  <si>
    <t>Three</t>
  </si>
  <si>
    <t>Four</t>
  </si>
  <si>
    <t>Five</t>
  </si>
  <si>
    <t>Six</t>
  </si>
  <si>
    <t>Seven or more</t>
  </si>
  <si>
    <t>Householder</t>
  </si>
  <si>
    <t>Spouse</t>
  </si>
  <si>
    <t>Child</t>
  </si>
  <si>
    <t>Stepchild</t>
  </si>
  <si>
    <t>Sibling</t>
  </si>
  <si>
    <t>Parent</t>
  </si>
  <si>
    <t>Grandchild</t>
  </si>
  <si>
    <t>Other relative</t>
  </si>
  <si>
    <t>Roomer-boarder</t>
  </si>
  <si>
    <t>Housemate</t>
  </si>
  <si>
    <t>Unmarried</t>
  </si>
  <si>
    <t>Nonrelative</t>
  </si>
  <si>
    <t>Niece nephew</t>
  </si>
  <si>
    <t>Cousin</t>
  </si>
  <si>
    <t>Aunt uncle</t>
  </si>
  <si>
    <t>Child-in-law</t>
  </si>
  <si>
    <t>Parent-in-law</t>
  </si>
  <si>
    <t>Other in-law</t>
  </si>
  <si>
    <t>Catholic</t>
  </si>
  <si>
    <t>Protestant</t>
  </si>
  <si>
    <t>Assembly of God</t>
  </si>
  <si>
    <t>Other protestant</t>
  </si>
  <si>
    <t>Traditional religion</t>
  </si>
  <si>
    <t>Mormon (LSD)</t>
  </si>
  <si>
    <t>Seventh Day adventist</t>
  </si>
  <si>
    <t>Other religions</t>
  </si>
  <si>
    <t>Refused or no religion</t>
  </si>
  <si>
    <t>Chuukese</t>
  </si>
  <si>
    <t>Pohnpeian</t>
  </si>
  <si>
    <t>Kosraean</t>
  </si>
  <si>
    <t>Yapese</t>
  </si>
  <si>
    <t>Yap Outer Islander</t>
  </si>
  <si>
    <t>Others</t>
  </si>
  <si>
    <t>No second ethnicity</t>
  </si>
  <si>
    <t>FSM citizen</t>
  </si>
  <si>
    <t>Not FSM citizen</t>
  </si>
  <si>
    <t>US citizen</t>
  </si>
  <si>
    <t>Not US citizen</t>
  </si>
  <si>
    <t>Palau</t>
  </si>
  <si>
    <t>Marshall Islands</t>
  </si>
  <si>
    <t>CNMI</t>
  </si>
  <si>
    <t>Guam</t>
  </si>
  <si>
    <t>Hawaii</t>
  </si>
  <si>
    <t>Other Pacific</t>
  </si>
  <si>
    <t>United States</t>
  </si>
  <si>
    <t>Asia</t>
  </si>
  <si>
    <t>Employment</t>
  </si>
  <si>
    <t>Relative of employed person</t>
  </si>
  <si>
    <t>Family reasons</t>
  </si>
  <si>
    <t>Education</t>
  </si>
  <si>
    <t>Medical reasons</t>
  </si>
  <si>
    <t>Visiting or vacation</t>
  </si>
  <si>
    <t>Other</t>
  </si>
  <si>
    <t>Did not migrate</t>
  </si>
  <si>
    <t>2010-2012</t>
  </si>
  <si>
    <t>2005-2009</t>
  </si>
  <si>
    <t>2000-2004</t>
  </si>
  <si>
    <t>1995-1999</t>
  </si>
  <si>
    <t>1988-1994</t>
  </si>
  <si>
    <t>1987 or before</t>
  </si>
  <si>
    <t>0 times</t>
  </si>
  <si>
    <t>1 times</t>
  </si>
  <si>
    <t>2 times</t>
  </si>
  <si>
    <t>3 times</t>
  </si>
  <si>
    <t>4 times</t>
  </si>
  <si>
    <t>5 times</t>
  </si>
  <si>
    <t>6 to 8 times</t>
  </si>
  <si>
    <t>9 or more times</t>
  </si>
  <si>
    <t>2008 or 2009</t>
  </si>
  <si>
    <t>2005 to 2007</t>
  </si>
  <si>
    <t>2000 to 2004</t>
  </si>
  <si>
    <t>Before 2000</t>
  </si>
  <si>
    <t>No has not attended</t>
  </si>
  <si>
    <t>Nursery or Kindergarten</t>
  </si>
  <si>
    <t>1st through 4th grade</t>
  </si>
  <si>
    <t>5th or 6th grade</t>
  </si>
  <si>
    <t>7th or 8th grade</t>
  </si>
  <si>
    <t>9th or 10th grade</t>
  </si>
  <si>
    <t>11th</t>
  </si>
  <si>
    <t>12th</t>
  </si>
  <si>
    <t>High school graduate</t>
  </si>
  <si>
    <t>Some college</t>
  </si>
  <si>
    <t>AA - academic</t>
  </si>
  <si>
    <t>AA - occupational</t>
  </si>
  <si>
    <t>BA</t>
  </si>
  <si>
    <t>MS or higher</t>
  </si>
  <si>
    <t>Free or reduced meal</t>
  </si>
  <si>
    <t>No free or reduced meal</t>
  </si>
  <si>
    <t xml:space="preserve">   Afterschool</t>
  </si>
  <si>
    <t>After school program</t>
  </si>
  <si>
    <t>No after school program</t>
  </si>
  <si>
    <t xml:space="preserve">   Pell grant</t>
  </si>
  <si>
    <t>Pell grant</t>
  </si>
  <si>
    <t>No Pell grant</t>
  </si>
  <si>
    <t xml:space="preserve">   SEOG</t>
  </si>
  <si>
    <t>Suppl Educ Op Grant (SEOG)</t>
  </si>
  <si>
    <t>No SEOG</t>
  </si>
  <si>
    <t xml:space="preserve">   Work study</t>
  </si>
  <si>
    <t>Work Study</t>
  </si>
  <si>
    <t>No Work Study</t>
  </si>
  <si>
    <t xml:space="preserve">   Student loan</t>
  </si>
  <si>
    <t>Student loan</t>
  </si>
  <si>
    <t>No student loan</t>
  </si>
  <si>
    <t>US Mainland</t>
  </si>
  <si>
    <t>Elsewhere</t>
  </si>
  <si>
    <t>Lived this house one year ago</t>
  </si>
  <si>
    <t>Live elsewhere one year ago</t>
  </si>
  <si>
    <t>Less than 1 year old</t>
  </si>
  <si>
    <t>Speak only English at home</t>
  </si>
  <si>
    <t>Speak other language at home</t>
  </si>
  <si>
    <t>English</t>
  </si>
  <si>
    <t>Yapese/Yap OI</t>
  </si>
  <si>
    <t>Other languages</t>
  </si>
  <si>
    <t>Both equally often</t>
  </si>
  <si>
    <t>Doesn't speak English</t>
  </si>
  <si>
    <t>Speak only English</t>
  </si>
  <si>
    <t>Other Lang more than English or no English</t>
  </si>
  <si>
    <t>Both equally often or other less than English</t>
  </si>
  <si>
    <t xml:space="preserve">   Health condition</t>
  </si>
  <si>
    <t>At least one</t>
  </si>
  <si>
    <t>NA</t>
  </si>
  <si>
    <t xml:space="preserve">   Dialysis</t>
  </si>
  <si>
    <t>Yes</t>
  </si>
  <si>
    <t>No</t>
  </si>
  <si>
    <t xml:space="preserve">   Hospital visits</t>
  </si>
  <si>
    <t xml:space="preserve">   Communicate</t>
  </si>
  <si>
    <t>Communicate with FSM daily</t>
  </si>
  <si>
    <t>Communicate weekly</t>
  </si>
  <si>
    <t>Communicate monthly</t>
  </si>
  <si>
    <t>Communicate less than monthly</t>
  </si>
  <si>
    <t>Never communicate</t>
  </si>
  <si>
    <t xml:space="preserve">   Usual communication</t>
  </si>
  <si>
    <t>Usual communicate by internet</t>
  </si>
  <si>
    <t>Usual by phone</t>
  </si>
  <si>
    <t>Usual by letter</t>
  </si>
  <si>
    <t>Usual by internet and phone</t>
  </si>
  <si>
    <t>Use all three</t>
  </si>
  <si>
    <t>Voted in last FSM election</t>
  </si>
  <si>
    <t>Did not vote in last FSM election</t>
  </si>
  <si>
    <t>Contacted FSM Office</t>
  </si>
  <si>
    <t>Did not contact FSM office</t>
  </si>
  <si>
    <t xml:space="preserve">   Mass transit</t>
  </si>
  <si>
    <t>Use mass transit daily</t>
  </si>
  <si>
    <t>Use transit a few times a week</t>
  </si>
  <si>
    <t>Did not use transit</t>
  </si>
  <si>
    <t>Never use mass transit</t>
  </si>
  <si>
    <t>Yes Subsistence only</t>
  </si>
  <si>
    <t>1 to 14</t>
  </si>
  <si>
    <t>15 to 34</t>
  </si>
  <si>
    <t>35 to 39</t>
  </si>
  <si>
    <t>More than 40</t>
  </si>
  <si>
    <t>0.00 - 6.99</t>
  </si>
  <si>
    <t>7.00 - 7.99</t>
  </si>
  <si>
    <t>8.00 - 8.99</t>
  </si>
  <si>
    <t>9.00 - 9.99</t>
  </si>
  <si>
    <t>10.00 - 12.49</t>
  </si>
  <si>
    <t>12.50 - 14.99</t>
  </si>
  <si>
    <t>15.00 or more</t>
  </si>
  <si>
    <t>Private company</t>
  </si>
  <si>
    <t>Government</t>
  </si>
  <si>
    <t>Self employed</t>
  </si>
  <si>
    <t xml:space="preserve">   Work last year</t>
  </si>
  <si>
    <t>Worked in 2011</t>
  </si>
  <si>
    <t>DId not work in 2011</t>
  </si>
  <si>
    <t>Less than 20 hours</t>
  </si>
  <si>
    <t>20 to 34 hours</t>
  </si>
  <si>
    <t>35 to 39 hours</t>
  </si>
  <si>
    <t>40 hours</t>
  </si>
  <si>
    <t>More than 40 hours</t>
  </si>
  <si>
    <t xml:space="preserve">   Wages</t>
  </si>
  <si>
    <t>Less than $5000</t>
  </si>
  <si>
    <t>$5000 to $9999</t>
  </si>
  <si>
    <t>$10000 to $14999</t>
  </si>
  <si>
    <t>$15000 to $19999</t>
  </si>
  <si>
    <t>$20000 to $29999</t>
  </si>
  <si>
    <t>$30000 or more</t>
  </si>
  <si>
    <t>Mean</t>
  </si>
  <si>
    <t xml:space="preserve">   Business</t>
  </si>
  <si>
    <t>Less than $1000</t>
  </si>
  <si>
    <t>$1000 to $2499</t>
  </si>
  <si>
    <t>$2500 to $4999</t>
  </si>
  <si>
    <t>$10000 or more</t>
  </si>
  <si>
    <t xml:space="preserve">   Interest</t>
  </si>
  <si>
    <t xml:space="preserve">   Social Security</t>
  </si>
  <si>
    <t xml:space="preserve">   Government Programs</t>
  </si>
  <si>
    <t xml:space="preserve">   Remittances outside</t>
  </si>
  <si>
    <t xml:space="preserve">   Remittances inside</t>
  </si>
  <si>
    <t xml:space="preserve">   Other income</t>
  </si>
  <si>
    <t>No income</t>
  </si>
  <si>
    <t>$1 to $999</t>
  </si>
  <si>
    <t>$5000 to $7499</t>
  </si>
  <si>
    <t>$7500 to $9999</t>
  </si>
  <si>
    <t>$30000 to $39999</t>
  </si>
  <si>
    <t>$40000 to $49999</t>
  </si>
  <si>
    <t>$50000 to $74999</t>
  </si>
  <si>
    <t>$75000 to $99999</t>
  </si>
  <si>
    <t>$100000 or more</t>
  </si>
  <si>
    <t xml:space="preserve">   Annual take home pay</t>
  </si>
  <si>
    <t>Source: 2012 Surveys of Micronesian Migrants to CNMI, Guam, Hawaii and the U.S. Mainland</t>
  </si>
  <si>
    <t>Pohn</t>
  </si>
  <si>
    <t>Kos</t>
  </si>
  <si>
    <t>Relationship</t>
  </si>
  <si>
    <t>Religion</t>
  </si>
  <si>
    <t>First Ethnicity</t>
  </si>
  <si>
    <t>Year left FSM</t>
  </si>
  <si>
    <t>School Attendance</t>
  </si>
  <si>
    <t>Residence in 2007</t>
  </si>
  <si>
    <t>Born after June 2007</t>
  </si>
  <si>
    <t>Place of Residence in 2007</t>
  </si>
  <si>
    <t>Residence in 2011</t>
  </si>
  <si>
    <t>Place of Residence in 2011</t>
  </si>
  <si>
    <t>60+ yrs</t>
  </si>
  <si>
    <t>Mother's Birthplace</t>
  </si>
  <si>
    <t>Father's Birthplace</t>
  </si>
  <si>
    <t xml:space="preserve">   Voted in Last FSM Election</t>
  </si>
  <si>
    <t xml:space="preserve">   Contacted Embassy or Other FSM</t>
  </si>
  <si>
    <t>Work in Previous Week</t>
  </si>
  <si>
    <t>Hourly Pay</t>
  </si>
  <si>
    <t>Sector</t>
  </si>
  <si>
    <t>Worked 50 to 52 weeks</t>
  </si>
  <si>
    <t>Worked 40 to 49 weeks</t>
  </si>
  <si>
    <t>Worked 39 weeks or less</t>
  </si>
  <si>
    <t>Characteristics</t>
  </si>
  <si>
    <t>Age</t>
  </si>
  <si>
    <t>Marital Status</t>
  </si>
  <si>
    <t>Children ever born</t>
  </si>
  <si>
    <t>Table M01. Age, Marital Status, and Children Born by Sex and State, Mainland: 2012</t>
  </si>
  <si>
    <t>Consensual</t>
  </si>
  <si>
    <t>Note: See Text for weights based on Hezel's population estimates</t>
  </si>
  <si>
    <t>Table M02. Relationship and Religion by Sex and State, Mainland: 2012</t>
  </si>
  <si>
    <t>Table  M03. Ethnicity by Sex and State, Mainland: 2012</t>
  </si>
  <si>
    <t>Birthplace</t>
  </si>
  <si>
    <t>Reason Migrated</t>
  </si>
  <si>
    <t>Table M0 4. FSM and US Citizenship, Birthplace, and Reason Migrated by Sex and State, Mainland: 2012</t>
  </si>
  <si>
    <t>Times Returned to FSM</t>
  </si>
  <si>
    <t>Table M05. Year left, Arrival year, Times returned, Year returned by Sex and State, Mainland: 2012</t>
  </si>
  <si>
    <t>Arrival Year in the Mainland</t>
  </si>
  <si>
    <t>Year last returned to Mainland</t>
  </si>
  <si>
    <t>Table M06. School attendance and Educational attainment by Sex and State, Mainland: 2012</t>
  </si>
  <si>
    <t>Yes public school</t>
  </si>
  <si>
    <t>Yes private school</t>
  </si>
  <si>
    <t>Educational Attainment for those attending</t>
  </si>
  <si>
    <t>Educational Attainment for those not attending</t>
  </si>
  <si>
    <t>Table M08.  School Programs by Sex and State, Mainland: 2012</t>
  </si>
  <si>
    <t>Table M09. Residence in 2007 and 2011 by Sex and State, Mainland: 2012</t>
  </si>
  <si>
    <t>Table M10. Language Use by Sex and State, Mainland: 2012</t>
  </si>
  <si>
    <t>Chuukese Speaking</t>
  </si>
  <si>
    <t>Pohnpeian Speaking</t>
  </si>
  <si>
    <t>Kosraean Speaking</t>
  </si>
  <si>
    <t>0-14 yrs</t>
  </si>
  <si>
    <t>15-29 yrs</t>
  </si>
  <si>
    <t>30-44 yrs</t>
  </si>
  <si>
    <t>45-59 yrs</t>
  </si>
  <si>
    <t>Yapese/Outer Islands Speaking</t>
  </si>
  <si>
    <t>Table M11. Language by Age, Mainland: 2012</t>
  </si>
  <si>
    <t>Med</t>
  </si>
  <si>
    <t>All Languages</t>
  </si>
  <si>
    <t>Table M12. Health conditions by Sex and State, Mainland: 2012</t>
  </si>
  <si>
    <t>Table M13. Parents' Birthplace by Sex and State, Mainland: 2012</t>
  </si>
  <si>
    <t>Table M14. Communication and Mass Transit by Sex and State, Mainland: 2012</t>
  </si>
  <si>
    <t xml:space="preserve">   Voted</t>
  </si>
  <si>
    <t xml:space="preserve">   Embassy</t>
  </si>
  <si>
    <t>Hours worked</t>
  </si>
  <si>
    <t>Table M15. Work in Previous Week, Hours  and Pay, and Sector by Sex and State, Mainland: 2012</t>
  </si>
  <si>
    <t>Yes paid &amp; no subsist.</t>
  </si>
  <si>
    <t>Yes paid &amp; subsist.</t>
  </si>
  <si>
    <t>Table M17. Work in 2011, Weeks and Hours Worked by Sex and State, Mainland: 2012</t>
  </si>
  <si>
    <t>Total weeks worked</t>
  </si>
  <si>
    <t>Household Income</t>
  </si>
  <si>
    <t>Table M19. Total Personal and Household Income by Sex and State, Mainland: 2012</t>
  </si>
  <si>
    <t>Total annual personal income</t>
  </si>
  <si>
    <t xml:space="preserve">     Percent</t>
  </si>
  <si>
    <t>Table M18. Income by Type and Amount by Sex and State, Mainland: 2012</t>
  </si>
  <si>
    <t>Born in State</t>
  </si>
  <si>
    <t>Born CNMI</t>
  </si>
  <si>
    <t>Born Guam</t>
  </si>
  <si>
    <t>Born Hawaii</t>
  </si>
  <si>
    <t>Born Mainland</t>
  </si>
  <si>
    <t>Speaks other language more than English</t>
  </si>
  <si>
    <t>Both languages equally often</t>
  </si>
  <si>
    <t>Other language less than English</t>
  </si>
  <si>
    <t>Speaks language of State</t>
  </si>
  <si>
    <t xml:space="preserve">     Total</t>
  </si>
  <si>
    <t>SPEAKING ENGLISH</t>
  </si>
  <si>
    <t xml:space="preserve">        Total</t>
  </si>
  <si>
    <t>LANGUAGE SPOKEN AT HOME</t>
  </si>
  <si>
    <t>FREQUENCY OF SPEAKING</t>
  </si>
  <si>
    <t>Other language more</t>
  </si>
  <si>
    <t>English more</t>
  </si>
  <si>
    <t>PERCENTS:</t>
  </si>
  <si>
    <t xml:space="preserve">      Percent</t>
  </si>
  <si>
    <t xml:space="preserve">      Total</t>
  </si>
  <si>
    <t xml:space="preserve">        Percent</t>
  </si>
  <si>
    <t xml:space="preserve">       Total</t>
  </si>
  <si>
    <t xml:space="preserve">       Percent</t>
  </si>
  <si>
    <t>Seventh Day Adventist</t>
  </si>
  <si>
    <t xml:space="preserve">       Persons per HH</t>
  </si>
  <si>
    <t>Second ethnicities</t>
  </si>
  <si>
    <t>First or Second ethnicitiy</t>
  </si>
  <si>
    <t>Born in other state</t>
  </si>
  <si>
    <t>Born elsewhere</t>
  </si>
  <si>
    <t xml:space="preserve">   Free or reduced meal</t>
  </si>
  <si>
    <t>Persons aged 5+ years</t>
  </si>
  <si>
    <t xml:space="preserve">   Lived this house in 2007</t>
  </si>
  <si>
    <t xml:space="preserve">   Lived elsewhere in 2007</t>
  </si>
  <si>
    <t xml:space="preserve">  Persons per 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</si>
</sst>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$&quot;#,##0"/>
    <numFmt numFmtId="166" formatCode="#,##0.0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7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sz val="7.5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6">
    <xf numFmtId="0" fontId="0" fillId="0" borderId="0" xfId="0"/>
    <xf numFmtId="3" fontId="2" fillId="0" borderId="5" xfId="0" applyNumberFormat="1" applyFont="1" applyBorder="1"/>
    <xf numFmtId="3" fontId="2" fillId="0" borderId="0" xfId="0" applyNumberFormat="1" applyFont="1"/>
    <xf numFmtId="0" fontId="1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5" xfId="0" applyFont="1" applyBorder="1"/>
    <xf numFmtId="3" fontId="1" fillId="0" borderId="0" xfId="0" applyNumberFormat="1" applyFont="1"/>
    <xf numFmtId="164" fontId="1" fillId="0" borderId="0" xfId="0" applyNumberFormat="1" applyFont="1"/>
    <xf numFmtId="0" fontId="3" fillId="0" borderId="0" xfId="0" applyFont="1"/>
    <xf numFmtId="0" fontId="1" fillId="0" borderId="0" xfId="0" applyFont="1" applyBorder="1"/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6" xfId="0" applyFont="1" applyBorder="1"/>
    <xf numFmtId="3" fontId="1" fillId="0" borderId="7" xfId="0" applyNumberFormat="1" applyFont="1" applyBorder="1"/>
    <xf numFmtId="3" fontId="1" fillId="0" borderId="0" xfId="0" applyNumberFormat="1" applyFont="1" applyBorder="1"/>
    <xf numFmtId="3" fontId="1" fillId="0" borderId="8" xfId="0" applyNumberFormat="1" applyFont="1" applyBorder="1"/>
    <xf numFmtId="0" fontId="1" fillId="0" borderId="7" xfId="0" applyFont="1" applyBorder="1"/>
    <xf numFmtId="0" fontId="1" fillId="0" borderId="8" xfId="0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1" fillId="0" borderId="4" xfId="0" applyNumberFormat="1" applyFont="1" applyBorder="1"/>
    <xf numFmtId="164" fontId="1" fillId="0" borderId="9" xfId="0" applyNumberFormat="1" applyFont="1" applyBorder="1"/>
    <xf numFmtId="164" fontId="1" fillId="0" borderId="10" xfId="0" applyNumberFormat="1" applyFont="1" applyBorder="1"/>
    <xf numFmtId="164" fontId="1" fillId="0" borderId="4" xfId="0" applyNumberFormat="1" applyFont="1" applyBorder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/>
    <xf numFmtId="0" fontId="4" fillId="0" borderId="0" xfId="0" applyFont="1"/>
    <xf numFmtId="3" fontId="4" fillId="0" borderId="0" xfId="0" applyNumberFormat="1" applyFont="1"/>
    <xf numFmtId="3" fontId="4" fillId="0" borderId="7" xfId="0" applyNumberFormat="1" applyFont="1" applyBorder="1"/>
    <xf numFmtId="3" fontId="4" fillId="0" borderId="0" xfId="0" applyNumberFormat="1" applyFont="1" applyBorder="1"/>
    <xf numFmtId="3" fontId="4" fillId="0" borderId="8" xfId="0" applyNumberFormat="1" applyFont="1" applyBorder="1"/>
    <xf numFmtId="3" fontId="4" fillId="0" borderId="9" xfId="0" applyNumberFormat="1" applyFont="1" applyBorder="1"/>
    <xf numFmtId="3" fontId="4" fillId="0" borderId="10" xfId="0" applyNumberFormat="1" applyFont="1" applyBorder="1"/>
    <xf numFmtId="3" fontId="4" fillId="0" borderId="4" xfId="0" applyNumberFormat="1" applyFont="1" applyBorder="1"/>
    <xf numFmtId="165" fontId="4" fillId="0" borderId="0" xfId="0" applyNumberFormat="1" applyFont="1"/>
    <xf numFmtId="165" fontId="4" fillId="0" borderId="9" xfId="0" applyNumberFormat="1" applyFont="1" applyBorder="1"/>
    <xf numFmtId="165" fontId="4" fillId="0" borderId="10" xfId="0" applyNumberFormat="1" applyFont="1" applyBorder="1"/>
    <xf numFmtId="165" fontId="4" fillId="0" borderId="4" xfId="0" applyNumberFormat="1" applyFont="1" applyBorder="1"/>
    <xf numFmtId="0" fontId="0" fillId="0" borderId="5" xfId="0" applyBorder="1"/>
    <xf numFmtId="166" fontId="1" fillId="0" borderId="0" xfId="0" applyNumberFormat="1" applyFont="1"/>
    <xf numFmtId="166" fontId="1" fillId="0" borderId="7" xfId="0" applyNumberFormat="1" applyFont="1" applyBorder="1"/>
    <xf numFmtId="166" fontId="1" fillId="0" borderId="0" xfId="0" applyNumberFormat="1" applyFont="1" applyBorder="1"/>
    <xf numFmtId="166" fontId="1" fillId="0" borderId="8" xfId="0" applyNumberFormat="1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3" xfId="0" applyFont="1" applyBorder="1"/>
    <xf numFmtId="0" fontId="1" fillId="0" borderId="11" xfId="0" applyFont="1" applyBorder="1"/>
    <xf numFmtId="0" fontId="1" fillId="0" borderId="1" xfId="0" applyFont="1" applyBorder="1"/>
    <xf numFmtId="164" fontId="1" fillId="0" borderId="2" xfId="0" applyNumberFormat="1" applyFont="1" applyBorder="1"/>
    <xf numFmtId="0" fontId="6" fillId="0" borderId="0" xfId="0" applyFont="1"/>
    <xf numFmtId="3" fontId="6" fillId="0" borderId="0" xfId="0" applyNumberFormat="1" applyFont="1"/>
    <xf numFmtId="3" fontId="7" fillId="0" borderId="0" xfId="0" applyNumberFormat="1" applyFont="1"/>
    <xf numFmtId="0" fontId="6" fillId="0" borderId="3" xfId="0" applyFont="1" applyBorder="1"/>
    <xf numFmtId="0" fontId="4" fillId="0" borderId="4" xfId="0" applyFont="1" applyBorder="1"/>
    <xf numFmtId="0" fontId="8" fillId="0" borderId="0" xfId="0" applyFont="1"/>
    <xf numFmtId="0" fontId="9" fillId="0" borderId="0" xfId="0" applyFont="1"/>
    <xf numFmtId="3" fontId="7" fillId="0" borderId="5" xfId="0" applyNumberFormat="1" applyFont="1" applyBorder="1"/>
    <xf numFmtId="3" fontId="6" fillId="0" borderId="7" xfId="0" applyNumberFormat="1" applyFont="1" applyBorder="1"/>
    <xf numFmtId="3" fontId="6" fillId="0" borderId="0" xfId="0" applyNumberFormat="1" applyFont="1" applyBorder="1"/>
    <xf numFmtId="3" fontId="6" fillId="0" borderId="8" xfId="0" applyNumberFormat="1" applyFont="1" applyBorder="1"/>
    <xf numFmtId="3" fontId="6" fillId="0" borderId="9" xfId="0" applyNumberFormat="1" applyFont="1" applyBorder="1"/>
    <xf numFmtId="3" fontId="6" fillId="0" borderId="10" xfId="0" applyNumberFormat="1" applyFont="1" applyBorder="1"/>
    <xf numFmtId="3" fontId="6" fillId="0" borderId="4" xfId="0" applyNumberFormat="1" applyFont="1" applyBorder="1"/>
    <xf numFmtId="0" fontId="8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165" fontId="4" fillId="0" borderId="7" xfId="0" applyNumberFormat="1" applyFont="1" applyBorder="1"/>
    <xf numFmtId="165" fontId="4" fillId="0" borderId="0" xfId="0" applyNumberFormat="1" applyFont="1" applyBorder="1"/>
    <xf numFmtId="165" fontId="4" fillId="0" borderId="8" xfId="0" applyNumberFormat="1" applyFont="1" applyBorder="1"/>
    <xf numFmtId="0" fontId="4" fillId="0" borderId="7" xfId="0" applyFont="1" applyBorder="1"/>
    <xf numFmtId="0" fontId="4" fillId="0" borderId="0" xfId="0" applyFont="1" applyBorder="1"/>
    <xf numFmtId="0" fontId="4" fillId="0" borderId="8" xfId="0" applyFont="1" applyBorder="1"/>
    <xf numFmtId="0" fontId="6" fillId="0" borderId="5" xfId="0" applyFont="1" applyBorder="1"/>
    <xf numFmtId="166" fontId="4" fillId="0" borderId="0" xfId="0" applyNumberFormat="1" applyFont="1"/>
    <xf numFmtId="4" fontId="1" fillId="0" borderId="0" xfId="0" applyNumberFormat="1" applyFont="1"/>
    <xf numFmtId="0" fontId="6" fillId="0" borderId="6" xfId="0" applyFont="1" applyBorder="1"/>
    <xf numFmtId="3" fontId="10" fillId="0" borderId="0" xfId="0" applyNumberFormat="1" applyFont="1"/>
    <xf numFmtId="0" fontId="6" fillId="0" borderId="4" xfId="0" applyFont="1" applyBorder="1"/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3" fontId="10" fillId="0" borderId="5" xfId="0" applyNumberFormat="1" applyFont="1" applyBorder="1"/>
    <xf numFmtId="166" fontId="6" fillId="0" borderId="0" xfId="0" applyNumberFormat="1" applyFont="1"/>
    <xf numFmtId="0" fontId="6" fillId="0" borderId="0" xfId="0" applyFont="1" applyBorder="1" applyAlignment="1">
      <alignment horizontal="right"/>
    </xf>
    <xf numFmtId="164" fontId="6" fillId="0" borderId="0" xfId="0" applyNumberFormat="1" applyFont="1"/>
    <xf numFmtId="0" fontId="6" fillId="0" borderId="0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0" xfId="0" applyFont="1" applyAlignment="1">
      <alignment horizontal="right"/>
    </xf>
    <xf numFmtId="0" fontId="11" fillId="0" borderId="0" xfId="0" applyFont="1"/>
    <xf numFmtId="3" fontId="11" fillId="0" borderId="0" xfId="0" applyNumberFormat="1" applyFont="1"/>
    <xf numFmtId="0" fontId="11" fillId="0" borderId="3" xfId="0" applyFont="1" applyBorder="1"/>
    <xf numFmtId="0" fontId="11" fillId="0" borderId="4" xfId="0" applyFont="1" applyBorder="1"/>
    <xf numFmtId="0" fontId="11" fillId="0" borderId="1" xfId="0" applyFont="1" applyBorder="1" applyAlignment="1">
      <alignment horizontal="right"/>
    </xf>
    <xf numFmtId="0" fontId="12" fillId="0" borderId="0" xfId="0" applyFont="1"/>
    <xf numFmtId="0" fontId="11" fillId="0" borderId="6" xfId="0" applyFont="1" applyBorder="1"/>
    <xf numFmtId="0" fontId="11" fillId="0" borderId="5" xfId="0" applyFont="1" applyBorder="1"/>
    <xf numFmtId="0" fontId="11" fillId="0" borderId="0" xfId="0" applyFont="1" applyBorder="1"/>
    <xf numFmtId="0" fontId="11" fillId="0" borderId="7" xfId="0" applyFont="1" applyBorder="1"/>
    <xf numFmtId="0" fontId="11" fillId="0" borderId="8" xfId="0" applyFont="1" applyBorder="1"/>
    <xf numFmtId="3" fontId="11" fillId="0" borderId="7" xfId="0" applyNumberFormat="1" applyFont="1" applyBorder="1"/>
    <xf numFmtId="3" fontId="11" fillId="0" borderId="0" xfId="0" applyNumberFormat="1" applyFont="1" applyBorder="1"/>
    <xf numFmtId="3" fontId="11" fillId="0" borderId="8" xfId="0" applyNumberFormat="1" applyFont="1" applyBorder="1"/>
    <xf numFmtId="3" fontId="11" fillId="0" borderId="9" xfId="0" applyNumberFormat="1" applyFont="1" applyBorder="1"/>
    <xf numFmtId="3" fontId="11" fillId="0" borderId="10" xfId="0" applyNumberFormat="1" applyFont="1" applyBorder="1"/>
    <xf numFmtId="3" fontId="11" fillId="0" borderId="4" xfId="0" applyNumberFormat="1" applyFont="1" applyBorder="1"/>
    <xf numFmtId="3" fontId="13" fillId="0" borderId="5" xfId="0" applyNumberFormat="1" applyFont="1" applyBorder="1"/>
    <xf numFmtId="3" fontId="13" fillId="0" borderId="0" xfId="0" applyNumberFormat="1" applyFont="1"/>
    <xf numFmtId="0" fontId="11" fillId="0" borderId="2" xfId="0" applyFont="1" applyBorder="1" applyAlignment="1">
      <alignment horizontal="right"/>
    </xf>
    <xf numFmtId="4" fontId="11" fillId="0" borderId="0" xfId="0" applyNumberFormat="1" applyFont="1"/>
    <xf numFmtId="166" fontId="11" fillId="0" borderId="0" xfId="0" applyNumberFormat="1" applyFont="1"/>
    <xf numFmtId="166" fontId="6" fillId="0" borderId="0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2"/>
  <sheetViews>
    <sheetView view="pageBreakPreview" topLeftCell="A4" zoomScaleNormal="100" zoomScaleSheetLayoutView="100" workbookViewId="0">
      <selection sqref="A1:BL1048576"/>
    </sheetView>
  </sheetViews>
  <sheetFormatPr defaultColWidth="9.109375" defaultRowHeight="10.199999999999999" x14ac:dyDescent="0.2"/>
  <cols>
    <col min="1" max="1" width="9.109375" style="3"/>
    <col min="2" max="16" width="6.44140625" style="3" customWidth="1"/>
    <col min="17" max="16384" width="9.109375" style="3"/>
  </cols>
  <sheetData>
    <row r="1" spans="1:16" x14ac:dyDescent="0.2">
      <c r="A1" s="3" t="s">
        <v>263</v>
      </c>
    </row>
    <row r="2" spans="1:16" x14ac:dyDescent="0.2">
      <c r="A2" s="4"/>
      <c r="B2" s="118" t="s">
        <v>0</v>
      </c>
      <c r="C2" s="118"/>
      <c r="D2" s="118"/>
      <c r="E2" s="118"/>
      <c r="F2" s="118"/>
      <c r="G2" s="118" t="s">
        <v>1</v>
      </c>
      <c r="H2" s="118"/>
      <c r="I2" s="118"/>
      <c r="J2" s="118"/>
      <c r="K2" s="118"/>
      <c r="L2" s="118" t="s">
        <v>2</v>
      </c>
      <c r="M2" s="118"/>
      <c r="N2" s="118"/>
      <c r="O2" s="118"/>
      <c r="P2" s="119"/>
    </row>
    <row r="3" spans="1:16" x14ac:dyDescent="0.2">
      <c r="A3" s="5" t="s">
        <v>259</v>
      </c>
      <c r="B3" s="6" t="s">
        <v>0</v>
      </c>
      <c r="C3" s="6" t="s">
        <v>3</v>
      </c>
      <c r="D3" s="6" t="s">
        <v>236</v>
      </c>
      <c r="E3" s="6" t="s">
        <v>5</v>
      </c>
      <c r="F3" s="6" t="s">
        <v>237</v>
      </c>
      <c r="G3" s="6" t="s">
        <v>0</v>
      </c>
      <c r="H3" s="6" t="s">
        <v>3</v>
      </c>
      <c r="I3" s="6" t="s">
        <v>236</v>
      </c>
      <c r="J3" s="6" t="s">
        <v>5</v>
      </c>
      <c r="K3" s="6" t="s">
        <v>237</v>
      </c>
      <c r="L3" s="6" t="s">
        <v>0</v>
      </c>
      <c r="M3" s="6" t="s">
        <v>3</v>
      </c>
      <c r="N3" s="6" t="s">
        <v>236</v>
      </c>
      <c r="O3" s="6" t="s">
        <v>5</v>
      </c>
      <c r="P3" s="7" t="s">
        <v>237</v>
      </c>
    </row>
    <row r="4" spans="1:16" x14ac:dyDescent="0.2">
      <c r="A4" s="11" t="s">
        <v>260</v>
      </c>
      <c r="G4" s="15"/>
      <c r="H4" s="8"/>
      <c r="I4" s="8"/>
      <c r="J4" s="8"/>
      <c r="K4" s="4"/>
    </row>
    <row r="5" spans="1:16" x14ac:dyDescent="0.2">
      <c r="A5" s="3" t="s">
        <v>0</v>
      </c>
      <c r="B5" s="9">
        <v>24048</v>
      </c>
      <c r="C5" s="9">
        <v>11478</v>
      </c>
      <c r="D5" s="9">
        <v>6630</v>
      </c>
      <c r="E5" s="9">
        <v>3522</v>
      </c>
      <c r="F5" s="9">
        <v>2419</v>
      </c>
      <c r="G5" s="16">
        <v>11071</v>
      </c>
      <c r="H5" s="17">
        <v>5031</v>
      </c>
      <c r="I5" s="17">
        <v>3118</v>
      </c>
      <c r="J5" s="17">
        <v>1776</v>
      </c>
      <c r="K5" s="18">
        <v>1146</v>
      </c>
      <c r="L5" s="9">
        <v>12978</v>
      </c>
      <c r="M5" s="9">
        <v>6446</v>
      </c>
      <c r="N5" s="9">
        <v>3512</v>
      </c>
      <c r="O5" s="9">
        <v>1746</v>
      </c>
      <c r="P5" s="9">
        <v>1273</v>
      </c>
    </row>
    <row r="6" spans="1:16" x14ac:dyDescent="0.2">
      <c r="A6" s="3" t="s">
        <v>7</v>
      </c>
      <c r="B6" s="9">
        <v>2763</v>
      </c>
      <c r="C6" s="9">
        <v>1325</v>
      </c>
      <c r="D6" s="9">
        <v>635</v>
      </c>
      <c r="E6" s="9">
        <v>421</v>
      </c>
      <c r="F6" s="9">
        <v>382</v>
      </c>
      <c r="G6" s="16">
        <v>1290</v>
      </c>
      <c r="H6" s="17">
        <v>517</v>
      </c>
      <c r="I6" s="17">
        <v>339</v>
      </c>
      <c r="J6" s="17">
        <v>181</v>
      </c>
      <c r="K6" s="18">
        <v>255</v>
      </c>
      <c r="L6" s="9">
        <v>1473</v>
      </c>
      <c r="M6" s="9">
        <v>809</v>
      </c>
      <c r="N6" s="9">
        <v>296</v>
      </c>
      <c r="O6" s="9">
        <v>241</v>
      </c>
      <c r="P6" s="9">
        <v>127</v>
      </c>
    </row>
    <row r="7" spans="1:16" x14ac:dyDescent="0.2">
      <c r="A7" s="3" t="s">
        <v>8</v>
      </c>
      <c r="B7" s="9">
        <v>2912</v>
      </c>
      <c r="C7" s="9">
        <v>1393</v>
      </c>
      <c r="D7" s="9">
        <v>734</v>
      </c>
      <c r="E7" s="9">
        <v>361</v>
      </c>
      <c r="F7" s="9">
        <v>424</v>
      </c>
      <c r="G7" s="16">
        <v>1153</v>
      </c>
      <c r="H7" s="17">
        <v>562</v>
      </c>
      <c r="I7" s="17">
        <v>254</v>
      </c>
      <c r="J7" s="17">
        <v>211</v>
      </c>
      <c r="K7" s="18">
        <v>127</v>
      </c>
      <c r="L7" s="9">
        <v>1758</v>
      </c>
      <c r="M7" s="9">
        <v>831</v>
      </c>
      <c r="N7" s="9">
        <v>480</v>
      </c>
      <c r="O7" s="9">
        <v>150</v>
      </c>
      <c r="P7" s="9">
        <v>297</v>
      </c>
    </row>
    <row r="8" spans="1:16" x14ac:dyDescent="0.2">
      <c r="A8" s="3" t="s">
        <v>9</v>
      </c>
      <c r="B8" s="9">
        <v>1497</v>
      </c>
      <c r="C8" s="9">
        <v>651</v>
      </c>
      <c r="D8" s="9">
        <v>508</v>
      </c>
      <c r="E8" s="9">
        <v>211</v>
      </c>
      <c r="F8" s="9">
        <v>127</v>
      </c>
      <c r="G8" s="16">
        <v>705</v>
      </c>
      <c r="H8" s="17">
        <v>292</v>
      </c>
      <c r="I8" s="17">
        <v>310</v>
      </c>
      <c r="J8" s="17">
        <v>60</v>
      </c>
      <c r="K8" s="18">
        <v>42</v>
      </c>
      <c r="L8" s="9">
        <v>792</v>
      </c>
      <c r="M8" s="9">
        <v>359</v>
      </c>
      <c r="N8" s="9">
        <v>197</v>
      </c>
      <c r="O8" s="9">
        <v>150</v>
      </c>
      <c r="P8" s="9">
        <v>85</v>
      </c>
    </row>
    <row r="9" spans="1:16" x14ac:dyDescent="0.2">
      <c r="A9" s="3" t="s">
        <v>10</v>
      </c>
      <c r="B9" s="9">
        <v>1636</v>
      </c>
      <c r="C9" s="9">
        <v>764</v>
      </c>
      <c r="D9" s="9">
        <v>564</v>
      </c>
      <c r="E9" s="9">
        <v>181</v>
      </c>
      <c r="F9" s="9">
        <v>127</v>
      </c>
      <c r="G9" s="16">
        <v>685</v>
      </c>
      <c r="H9" s="17">
        <v>314</v>
      </c>
      <c r="I9" s="17">
        <v>226</v>
      </c>
      <c r="J9" s="17">
        <v>60</v>
      </c>
      <c r="K9" s="18">
        <v>85</v>
      </c>
      <c r="L9" s="9">
        <v>951</v>
      </c>
      <c r="M9" s="9">
        <v>449</v>
      </c>
      <c r="N9" s="9">
        <v>339</v>
      </c>
      <c r="O9" s="9">
        <v>120</v>
      </c>
      <c r="P9" s="9">
        <v>42</v>
      </c>
    </row>
    <row r="10" spans="1:16" x14ac:dyDescent="0.2">
      <c r="A10" s="3" t="s">
        <v>11</v>
      </c>
      <c r="B10" s="9">
        <v>2065</v>
      </c>
      <c r="C10" s="9">
        <v>1258</v>
      </c>
      <c r="D10" s="9">
        <v>451</v>
      </c>
      <c r="E10" s="9">
        <v>271</v>
      </c>
      <c r="F10" s="9">
        <v>85</v>
      </c>
      <c r="G10" s="16">
        <v>890</v>
      </c>
      <c r="H10" s="17">
        <v>472</v>
      </c>
      <c r="I10" s="17">
        <v>226</v>
      </c>
      <c r="J10" s="17">
        <v>150</v>
      </c>
      <c r="K10" s="18">
        <v>42</v>
      </c>
      <c r="L10" s="9">
        <v>1175</v>
      </c>
      <c r="M10" s="9">
        <v>786</v>
      </c>
      <c r="N10" s="9">
        <v>226</v>
      </c>
      <c r="O10" s="9">
        <v>120</v>
      </c>
      <c r="P10" s="9">
        <v>42</v>
      </c>
    </row>
    <row r="11" spans="1:16" x14ac:dyDescent="0.2">
      <c r="A11" s="3" t="s">
        <v>12</v>
      </c>
      <c r="B11" s="9">
        <v>2952</v>
      </c>
      <c r="C11" s="9">
        <v>1662</v>
      </c>
      <c r="D11" s="9">
        <v>494</v>
      </c>
      <c r="E11" s="9">
        <v>542</v>
      </c>
      <c r="F11" s="9">
        <v>255</v>
      </c>
      <c r="G11" s="16">
        <v>1327</v>
      </c>
      <c r="H11" s="17">
        <v>786</v>
      </c>
      <c r="I11" s="17">
        <v>197</v>
      </c>
      <c r="J11" s="17">
        <v>301</v>
      </c>
      <c r="K11" s="18">
        <v>42</v>
      </c>
      <c r="L11" s="9">
        <v>1625</v>
      </c>
      <c r="M11" s="9">
        <v>876</v>
      </c>
      <c r="N11" s="9">
        <v>296</v>
      </c>
      <c r="O11" s="9">
        <v>241</v>
      </c>
      <c r="P11" s="9">
        <v>212</v>
      </c>
    </row>
    <row r="12" spans="1:16" x14ac:dyDescent="0.2">
      <c r="A12" s="3" t="s">
        <v>13</v>
      </c>
      <c r="B12" s="9">
        <v>2943</v>
      </c>
      <c r="C12" s="9">
        <v>1527</v>
      </c>
      <c r="D12" s="9">
        <v>903</v>
      </c>
      <c r="E12" s="9">
        <v>301</v>
      </c>
      <c r="F12" s="9">
        <v>212</v>
      </c>
      <c r="G12" s="16">
        <v>1333</v>
      </c>
      <c r="H12" s="17">
        <v>719</v>
      </c>
      <c r="I12" s="17">
        <v>409</v>
      </c>
      <c r="J12" s="17">
        <v>120</v>
      </c>
      <c r="K12" s="18">
        <v>85</v>
      </c>
      <c r="L12" s="9">
        <v>1610</v>
      </c>
      <c r="M12" s="9">
        <v>809</v>
      </c>
      <c r="N12" s="9">
        <v>494</v>
      </c>
      <c r="O12" s="9">
        <v>181</v>
      </c>
      <c r="P12" s="9">
        <v>127</v>
      </c>
    </row>
    <row r="13" spans="1:16" x14ac:dyDescent="0.2">
      <c r="A13" s="3" t="s">
        <v>14</v>
      </c>
      <c r="B13" s="9">
        <v>2770</v>
      </c>
      <c r="C13" s="9">
        <v>1033</v>
      </c>
      <c r="D13" s="9">
        <v>860</v>
      </c>
      <c r="E13" s="9">
        <v>451</v>
      </c>
      <c r="F13" s="9">
        <v>424</v>
      </c>
      <c r="G13" s="16">
        <v>1295</v>
      </c>
      <c r="H13" s="17">
        <v>449</v>
      </c>
      <c r="I13" s="17">
        <v>423</v>
      </c>
      <c r="J13" s="17">
        <v>211</v>
      </c>
      <c r="K13" s="18">
        <v>212</v>
      </c>
      <c r="L13" s="9">
        <v>1474</v>
      </c>
      <c r="M13" s="9">
        <v>584</v>
      </c>
      <c r="N13" s="9">
        <v>437</v>
      </c>
      <c r="O13" s="9">
        <v>241</v>
      </c>
      <c r="P13" s="9">
        <v>212</v>
      </c>
    </row>
    <row r="14" spans="1:16" x14ac:dyDescent="0.2">
      <c r="A14" s="3" t="s">
        <v>15</v>
      </c>
      <c r="B14" s="9">
        <v>1908</v>
      </c>
      <c r="C14" s="9">
        <v>764</v>
      </c>
      <c r="D14" s="9">
        <v>691</v>
      </c>
      <c r="E14" s="9">
        <v>241</v>
      </c>
      <c r="F14" s="9">
        <v>212</v>
      </c>
      <c r="G14" s="16">
        <v>1128</v>
      </c>
      <c r="H14" s="17">
        <v>427</v>
      </c>
      <c r="I14" s="17">
        <v>381</v>
      </c>
      <c r="J14" s="17">
        <v>150</v>
      </c>
      <c r="K14" s="18">
        <v>170</v>
      </c>
      <c r="L14" s="9">
        <v>780</v>
      </c>
      <c r="M14" s="9">
        <v>337</v>
      </c>
      <c r="N14" s="9">
        <v>310</v>
      </c>
      <c r="O14" s="9">
        <v>90</v>
      </c>
      <c r="P14" s="9">
        <v>42</v>
      </c>
    </row>
    <row r="15" spans="1:16" x14ac:dyDescent="0.2">
      <c r="A15" s="3" t="s">
        <v>16</v>
      </c>
      <c r="B15" s="9">
        <v>866</v>
      </c>
      <c r="C15" s="9">
        <v>359</v>
      </c>
      <c r="D15" s="9">
        <v>296</v>
      </c>
      <c r="E15" s="9">
        <v>211</v>
      </c>
      <c r="F15" s="9">
        <v>0</v>
      </c>
      <c r="G15" s="16">
        <v>501</v>
      </c>
      <c r="H15" s="17">
        <v>180</v>
      </c>
      <c r="I15" s="17">
        <v>141</v>
      </c>
      <c r="J15" s="17">
        <v>181</v>
      </c>
      <c r="K15" s="18">
        <v>0</v>
      </c>
      <c r="L15" s="9">
        <v>365</v>
      </c>
      <c r="M15" s="9">
        <v>180</v>
      </c>
      <c r="N15" s="9">
        <v>155</v>
      </c>
      <c r="O15" s="9">
        <v>30</v>
      </c>
      <c r="P15" s="9">
        <v>0</v>
      </c>
    </row>
    <row r="16" spans="1:16" x14ac:dyDescent="0.2">
      <c r="A16" s="3" t="s">
        <v>17</v>
      </c>
      <c r="B16" s="9">
        <v>735</v>
      </c>
      <c r="C16" s="9">
        <v>314</v>
      </c>
      <c r="D16" s="9">
        <v>197</v>
      </c>
      <c r="E16" s="9">
        <v>181</v>
      </c>
      <c r="F16" s="9">
        <v>42</v>
      </c>
      <c r="G16" s="16">
        <v>382</v>
      </c>
      <c r="H16" s="17">
        <v>135</v>
      </c>
      <c r="I16" s="17">
        <v>85</v>
      </c>
      <c r="J16" s="17">
        <v>120</v>
      </c>
      <c r="K16" s="18">
        <v>42</v>
      </c>
      <c r="L16" s="9">
        <v>353</v>
      </c>
      <c r="M16" s="9">
        <v>180</v>
      </c>
      <c r="N16" s="9">
        <v>113</v>
      </c>
      <c r="O16" s="9">
        <v>60</v>
      </c>
      <c r="P16" s="9">
        <v>0</v>
      </c>
    </row>
    <row r="17" spans="1:16" x14ac:dyDescent="0.2">
      <c r="A17" s="3" t="s">
        <v>18</v>
      </c>
      <c r="B17" s="9">
        <v>437</v>
      </c>
      <c r="C17" s="9">
        <v>180</v>
      </c>
      <c r="D17" s="9">
        <v>155</v>
      </c>
      <c r="E17" s="9">
        <v>60</v>
      </c>
      <c r="F17" s="9">
        <v>42</v>
      </c>
      <c r="G17" s="16">
        <v>190</v>
      </c>
      <c r="H17" s="17">
        <v>90</v>
      </c>
      <c r="I17" s="17">
        <v>71</v>
      </c>
      <c r="J17" s="17">
        <v>30</v>
      </c>
      <c r="K17" s="18">
        <v>0</v>
      </c>
      <c r="L17" s="9">
        <v>247</v>
      </c>
      <c r="M17" s="9">
        <v>90</v>
      </c>
      <c r="N17" s="9">
        <v>85</v>
      </c>
      <c r="O17" s="9">
        <v>30</v>
      </c>
      <c r="P17" s="9">
        <v>42</v>
      </c>
    </row>
    <row r="18" spans="1:16" x14ac:dyDescent="0.2">
      <c r="A18" s="3" t="s">
        <v>19</v>
      </c>
      <c r="B18" s="9">
        <v>272</v>
      </c>
      <c r="C18" s="9">
        <v>157</v>
      </c>
      <c r="D18" s="9">
        <v>85</v>
      </c>
      <c r="E18" s="9">
        <v>30</v>
      </c>
      <c r="F18" s="9">
        <v>0</v>
      </c>
      <c r="G18" s="16">
        <v>87</v>
      </c>
      <c r="H18" s="17">
        <v>45</v>
      </c>
      <c r="I18" s="17">
        <v>42</v>
      </c>
      <c r="J18" s="17">
        <v>0</v>
      </c>
      <c r="K18" s="18">
        <v>0</v>
      </c>
      <c r="L18" s="9">
        <v>185</v>
      </c>
      <c r="M18" s="9">
        <v>112</v>
      </c>
      <c r="N18" s="9">
        <v>42</v>
      </c>
      <c r="O18" s="9">
        <v>30</v>
      </c>
      <c r="P18" s="9">
        <v>0</v>
      </c>
    </row>
    <row r="19" spans="1:16" x14ac:dyDescent="0.2">
      <c r="A19" s="3" t="s">
        <v>20</v>
      </c>
      <c r="B19" s="9">
        <v>73</v>
      </c>
      <c r="C19" s="9">
        <v>45</v>
      </c>
      <c r="D19" s="9">
        <v>28</v>
      </c>
      <c r="E19" s="9">
        <v>0</v>
      </c>
      <c r="F19" s="9">
        <v>0</v>
      </c>
      <c r="G19" s="16">
        <v>37</v>
      </c>
      <c r="H19" s="17">
        <v>22</v>
      </c>
      <c r="I19" s="17">
        <v>14</v>
      </c>
      <c r="J19" s="17">
        <v>0</v>
      </c>
      <c r="K19" s="18">
        <v>0</v>
      </c>
      <c r="L19" s="9">
        <v>37</v>
      </c>
      <c r="M19" s="9">
        <v>22</v>
      </c>
      <c r="N19" s="9">
        <v>14</v>
      </c>
      <c r="O19" s="9">
        <v>0</v>
      </c>
      <c r="P19" s="9">
        <v>0</v>
      </c>
    </row>
    <row r="20" spans="1:16" x14ac:dyDescent="0.2">
      <c r="A20" s="3" t="s">
        <v>21</v>
      </c>
      <c r="B20" s="9">
        <v>152</v>
      </c>
      <c r="C20" s="9">
        <v>22</v>
      </c>
      <c r="D20" s="9">
        <v>14</v>
      </c>
      <c r="E20" s="9">
        <v>30</v>
      </c>
      <c r="F20" s="9">
        <v>85</v>
      </c>
      <c r="G20" s="16">
        <v>65</v>
      </c>
      <c r="H20" s="17">
        <v>22</v>
      </c>
      <c r="I20" s="17">
        <v>0</v>
      </c>
      <c r="J20" s="17">
        <v>0</v>
      </c>
      <c r="K20" s="18">
        <v>42</v>
      </c>
      <c r="L20" s="9">
        <v>87</v>
      </c>
      <c r="M20" s="9">
        <v>0</v>
      </c>
      <c r="N20" s="9">
        <v>14</v>
      </c>
      <c r="O20" s="9">
        <v>30</v>
      </c>
      <c r="P20" s="9">
        <v>42</v>
      </c>
    </row>
    <row r="21" spans="1:16" x14ac:dyDescent="0.2">
      <c r="A21" s="3" t="s">
        <v>22</v>
      </c>
      <c r="B21" s="9">
        <v>67</v>
      </c>
      <c r="C21" s="9">
        <v>22</v>
      </c>
      <c r="D21" s="9">
        <v>14</v>
      </c>
      <c r="E21" s="9">
        <v>30</v>
      </c>
      <c r="F21" s="9">
        <v>0</v>
      </c>
      <c r="G21" s="16">
        <v>0</v>
      </c>
      <c r="H21" s="17">
        <v>0</v>
      </c>
      <c r="I21" s="17">
        <v>0</v>
      </c>
      <c r="J21" s="17">
        <v>0</v>
      </c>
      <c r="K21" s="18">
        <v>0</v>
      </c>
      <c r="L21" s="9">
        <v>67</v>
      </c>
      <c r="M21" s="9">
        <v>22</v>
      </c>
      <c r="N21" s="9">
        <v>14</v>
      </c>
      <c r="O21" s="9">
        <v>30</v>
      </c>
      <c r="P21" s="9">
        <v>0</v>
      </c>
    </row>
    <row r="22" spans="1:16" x14ac:dyDescent="0.2">
      <c r="A22" s="3" t="s">
        <v>23</v>
      </c>
      <c r="B22" s="3">
        <v>26.9</v>
      </c>
      <c r="C22" s="3">
        <v>26</v>
      </c>
      <c r="D22" s="3">
        <v>29.3</v>
      </c>
      <c r="E22" s="3">
        <v>27.9</v>
      </c>
      <c r="F22" s="3">
        <v>26.3</v>
      </c>
      <c r="G22" s="19">
        <v>28.1</v>
      </c>
      <c r="H22" s="12">
        <v>27.3</v>
      </c>
      <c r="I22" s="12">
        <v>30.1</v>
      </c>
      <c r="J22" s="12">
        <v>28.8</v>
      </c>
      <c r="K22" s="20">
        <v>27.5</v>
      </c>
      <c r="L22" s="3">
        <v>26</v>
      </c>
      <c r="M22" s="3">
        <v>24.9</v>
      </c>
      <c r="N22" s="3">
        <v>28.7</v>
      </c>
      <c r="O22" s="3">
        <v>26.9</v>
      </c>
      <c r="P22" s="3">
        <v>26</v>
      </c>
    </row>
    <row r="23" spans="1:16" x14ac:dyDescent="0.2">
      <c r="G23" s="19"/>
      <c r="H23" s="12"/>
      <c r="I23" s="12"/>
      <c r="J23" s="12"/>
      <c r="K23" s="20"/>
    </row>
    <row r="24" spans="1:16" x14ac:dyDescent="0.2">
      <c r="G24" s="19"/>
      <c r="H24" s="12"/>
      <c r="I24" s="12"/>
      <c r="J24" s="12"/>
      <c r="K24" s="20"/>
    </row>
    <row r="25" spans="1:16" x14ac:dyDescent="0.2">
      <c r="G25" s="19"/>
      <c r="H25" s="12"/>
      <c r="I25" s="12"/>
      <c r="J25" s="12"/>
      <c r="K25" s="20"/>
    </row>
    <row r="26" spans="1:16" x14ac:dyDescent="0.2">
      <c r="G26" s="19"/>
      <c r="H26" s="12"/>
      <c r="I26" s="12"/>
      <c r="J26" s="12"/>
      <c r="K26" s="20"/>
    </row>
    <row r="27" spans="1:16" x14ac:dyDescent="0.2">
      <c r="G27" s="19"/>
      <c r="H27" s="12"/>
      <c r="I27" s="12"/>
      <c r="J27" s="12"/>
      <c r="K27" s="20"/>
    </row>
    <row r="28" spans="1:16" x14ac:dyDescent="0.2">
      <c r="G28" s="19"/>
      <c r="H28" s="12"/>
      <c r="I28" s="12"/>
      <c r="J28" s="12"/>
      <c r="K28" s="20"/>
    </row>
    <row r="29" spans="1:16" x14ac:dyDescent="0.2">
      <c r="G29" s="19"/>
      <c r="H29" s="12"/>
      <c r="I29" s="12"/>
      <c r="J29" s="12"/>
      <c r="K29" s="20"/>
    </row>
    <row r="30" spans="1:16" x14ac:dyDescent="0.2">
      <c r="G30" s="19"/>
      <c r="H30" s="12"/>
      <c r="I30" s="12"/>
      <c r="J30" s="12"/>
      <c r="K30" s="20"/>
    </row>
    <row r="31" spans="1:16" x14ac:dyDescent="0.2">
      <c r="G31" s="19"/>
      <c r="H31" s="12"/>
      <c r="I31" s="12"/>
      <c r="J31" s="12"/>
      <c r="K31" s="20"/>
    </row>
    <row r="32" spans="1:16" x14ac:dyDescent="0.2">
      <c r="G32" s="19"/>
      <c r="H32" s="12"/>
      <c r="I32" s="12"/>
      <c r="J32" s="12"/>
      <c r="K32" s="20"/>
    </row>
    <row r="33" spans="1:16" x14ac:dyDescent="0.2">
      <c r="G33" s="19"/>
      <c r="H33" s="12"/>
      <c r="I33" s="12"/>
      <c r="J33" s="12"/>
      <c r="K33" s="20"/>
    </row>
    <row r="34" spans="1:16" x14ac:dyDescent="0.2">
      <c r="G34" s="19"/>
      <c r="H34" s="12"/>
      <c r="I34" s="12"/>
      <c r="J34" s="12"/>
      <c r="K34" s="20"/>
    </row>
    <row r="35" spans="1:16" x14ac:dyDescent="0.2">
      <c r="G35" s="19"/>
      <c r="H35" s="12"/>
      <c r="I35" s="12"/>
      <c r="J35" s="12"/>
      <c r="K35" s="20"/>
    </row>
    <row r="36" spans="1:16" x14ac:dyDescent="0.2">
      <c r="G36" s="19"/>
      <c r="H36" s="12"/>
      <c r="I36" s="12"/>
      <c r="J36" s="12"/>
      <c r="K36" s="20"/>
    </row>
    <row r="37" spans="1:16" x14ac:dyDescent="0.2">
      <c r="G37" s="19"/>
      <c r="H37" s="12"/>
      <c r="I37" s="12"/>
      <c r="J37" s="12"/>
      <c r="K37" s="20"/>
    </row>
    <row r="38" spans="1:16" x14ac:dyDescent="0.2">
      <c r="G38" s="19"/>
      <c r="H38" s="12"/>
      <c r="I38" s="12"/>
      <c r="J38" s="12"/>
      <c r="K38" s="20"/>
    </row>
    <row r="39" spans="1:16" x14ac:dyDescent="0.2">
      <c r="G39" s="19"/>
      <c r="H39" s="12"/>
      <c r="I39" s="12"/>
      <c r="J39" s="12"/>
      <c r="K39" s="20"/>
    </row>
    <row r="40" spans="1:16" x14ac:dyDescent="0.2">
      <c r="A40" s="11" t="s">
        <v>261</v>
      </c>
      <c r="G40" s="19"/>
      <c r="H40" s="12"/>
      <c r="I40" s="12"/>
      <c r="J40" s="12"/>
      <c r="K40" s="20"/>
    </row>
    <row r="41" spans="1:16" x14ac:dyDescent="0.2">
      <c r="A41" s="3" t="s">
        <v>0</v>
      </c>
      <c r="B41" s="9">
        <v>24048</v>
      </c>
      <c r="C41" s="9">
        <v>11478</v>
      </c>
      <c r="D41" s="9">
        <v>6630</v>
      </c>
      <c r="E41" s="9">
        <v>3522</v>
      </c>
      <c r="F41" s="9">
        <v>2419</v>
      </c>
      <c r="G41" s="16">
        <v>11071</v>
      </c>
      <c r="H41" s="17">
        <v>5031</v>
      </c>
      <c r="I41" s="17">
        <v>3118</v>
      </c>
      <c r="J41" s="17">
        <v>1776</v>
      </c>
      <c r="K41" s="18">
        <v>1146</v>
      </c>
      <c r="L41" s="9">
        <v>12978</v>
      </c>
      <c r="M41" s="9">
        <v>6446</v>
      </c>
      <c r="N41" s="9">
        <v>3512</v>
      </c>
      <c r="O41" s="9">
        <v>1746</v>
      </c>
      <c r="P41" s="9">
        <v>1273</v>
      </c>
    </row>
    <row r="42" spans="1:16" x14ac:dyDescent="0.2">
      <c r="A42" s="3" t="s">
        <v>24</v>
      </c>
      <c r="B42" s="9">
        <v>8867</v>
      </c>
      <c r="C42" s="9">
        <v>3729</v>
      </c>
      <c r="D42" s="9">
        <v>2680</v>
      </c>
      <c r="E42" s="9">
        <v>1354</v>
      </c>
      <c r="F42" s="9">
        <v>1104</v>
      </c>
      <c r="G42" s="16">
        <v>4426</v>
      </c>
      <c r="H42" s="17">
        <v>1842</v>
      </c>
      <c r="I42" s="17">
        <v>1382</v>
      </c>
      <c r="J42" s="17">
        <v>692</v>
      </c>
      <c r="K42" s="18">
        <v>509</v>
      </c>
      <c r="L42" s="9">
        <v>4441</v>
      </c>
      <c r="M42" s="9">
        <v>1887</v>
      </c>
      <c r="N42" s="9">
        <v>1298</v>
      </c>
      <c r="O42" s="9">
        <v>662</v>
      </c>
      <c r="P42" s="9">
        <v>594</v>
      </c>
    </row>
    <row r="43" spans="1:16" x14ac:dyDescent="0.2">
      <c r="A43" s="3" t="s">
        <v>264</v>
      </c>
      <c r="B43" s="9">
        <v>1793</v>
      </c>
      <c r="C43" s="9">
        <v>1101</v>
      </c>
      <c r="D43" s="9">
        <v>409</v>
      </c>
      <c r="E43" s="9">
        <v>241</v>
      </c>
      <c r="F43" s="9">
        <v>42</v>
      </c>
      <c r="G43" s="16">
        <v>953</v>
      </c>
      <c r="H43" s="17">
        <v>606</v>
      </c>
      <c r="I43" s="17">
        <v>183</v>
      </c>
      <c r="J43" s="17">
        <v>120</v>
      </c>
      <c r="K43" s="18">
        <v>42</v>
      </c>
      <c r="L43" s="9">
        <v>840</v>
      </c>
      <c r="M43" s="9">
        <v>494</v>
      </c>
      <c r="N43" s="9">
        <v>226</v>
      </c>
      <c r="O43" s="9">
        <v>120</v>
      </c>
      <c r="P43" s="9">
        <v>0</v>
      </c>
    </row>
    <row r="44" spans="1:16" x14ac:dyDescent="0.2">
      <c r="A44" s="3" t="s">
        <v>25</v>
      </c>
      <c r="B44" s="9">
        <v>335</v>
      </c>
      <c r="C44" s="9">
        <v>180</v>
      </c>
      <c r="D44" s="9">
        <v>155</v>
      </c>
      <c r="E44" s="9">
        <v>0</v>
      </c>
      <c r="F44" s="9">
        <v>0</v>
      </c>
      <c r="G44" s="16">
        <v>42</v>
      </c>
      <c r="H44" s="17">
        <v>0</v>
      </c>
      <c r="I44" s="17">
        <v>42</v>
      </c>
      <c r="J44" s="17">
        <v>0</v>
      </c>
      <c r="K44" s="18">
        <v>0</v>
      </c>
      <c r="L44" s="9">
        <v>293</v>
      </c>
      <c r="M44" s="9">
        <v>180</v>
      </c>
      <c r="N44" s="9">
        <v>113</v>
      </c>
      <c r="O44" s="9">
        <v>0</v>
      </c>
      <c r="P44" s="9">
        <v>0</v>
      </c>
    </row>
    <row r="45" spans="1:16" x14ac:dyDescent="0.2">
      <c r="A45" s="3" t="s">
        <v>26</v>
      </c>
      <c r="B45" s="9">
        <v>375</v>
      </c>
      <c r="C45" s="9">
        <v>202</v>
      </c>
      <c r="D45" s="9">
        <v>71</v>
      </c>
      <c r="E45" s="9">
        <v>60</v>
      </c>
      <c r="F45" s="9">
        <v>42</v>
      </c>
      <c r="G45" s="16">
        <v>146</v>
      </c>
      <c r="H45" s="17">
        <v>45</v>
      </c>
      <c r="I45" s="17">
        <v>28</v>
      </c>
      <c r="J45" s="17">
        <v>30</v>
      </c>
      <c r="K45" s="18">
        <v>42</v>
      </c>
      <c r="L45" s="9">
        <v>230</v>
      </c>
      <c r="M45" s="9">
        <v>157</v>
      </c>
      <c r="N45" s="9">
        <v>42</v>
      </c>
      <c r="O45" s="9">
        <v>30</v>
      </c>
      <c r="P45" s="9">
        <v>0</v>
      </c>
    </row>
    <row r="46" spans="1:16" x14ac:dyDescent="0.2">
      <c r="A46" s="3" t="s">
        <v>27</v>
      </c>
      <c r="B46" s="9">
        <v>261</v>
      </c>
      <c r="C46" s="9">
        <v>90</v>
      </c>
      <c r="D46" s="9">
        <v>141</v>
      </c>
      <c r="E46" s="9">
        <v>30</v>
      </c>
      <c r="F46" s="9">
        <v>0</v>
      </c>
      <c r="G46" s="16">
        <v>117</v>
      </c>
      <c r="H46" s="17">
        <v>45</v>
      </c>
      <c r="I46" s="17">
        <v>42</v>
      </c>
      <c r="J46" s="17">
        <v>30</v>
      </c>
      <c r="K46" s="18">
        <v>0</v>
      </c>
      <c r="L46" s="9">
        <v>144</v>
      </c>
      <c r="M46" s="9">
        <v>45</v>
      </c>
      <c r="N46" s="9">
        <v>99</v>
      </c>
      <c r="O46" s="9">
        <v>0</v>
      </c>
      <c r="P46" s="9">
        <v>0</v>
      </c>
    </row>
    <row r="47" spans="1:16" x14ac:dyDescent="0.2">
      <c r="A47" s="3" t="s">
        <v>28</v>
      </c>
      <c r="B47" s="9">
        <v>12418</v>
      </c>
      <c r="C47" s="9">
        <v>6177</v>
      </c>
      <c r="D47" s="9">
        <v>3174</v>
      </c>
      <c r="E47" s="9">
        <v>1836</v>
      </c>
      <c r="F47" s="9">
        <v>1231</v>
      </c>
      <c r="G47" s="16">
        <v>5387</v>
      </c>
      <c r="H47" s="17">
        <v>2493</v>
      </c>
      <c r="I47" s="17">
        <v>1439</v>
      </c>
      <c r="J47" s="17">
        <v>903</v>
      </c>
      <c r="K47" s="18">
        <v>552</v>
      </c>
      <c r="L47" s="9">
        <v>7031</v>
      </c>
      <c r="M47" s="9">
        <v>3684</v>
      </c>
      <c r="N47" s="9">
        <v>1735</v>
      </c>
      <c r="O47" s="9">
        <v>933</v>
      </c>
      <c r="P47" s="9">
        <v>679</v>
      </c>
    </row>
    <row r="48" spans="1:16" x14ac:dyDescent="0.2">
      <c r="B48" s="9"/>
      <c r="C48" s="9"/>
      <c r="D48" s="9"/>
      <c r="E48" s="9"/>
      <c r="F48" s="9"/>
      <c r="G48" s="16"/>
      <c r="H48" s="17"/>
      <c r="I48" s="17"/>
      <c r="J48" s="17"/>
      <c r="K48" s="18"/>
      <c r="L48" s="9"/>
      <c r="M48" s="9"/>
      <c r="N48" s="9"/>
      <c r="O48" s="9"/>
      <c r="P48" s="9"/>
    </row>
    <row r="49" spans="1:16" x14ac:dyDescent="0.2">
      <c r="A49" s="11" t="s">
        <v>262</v>
      </c>
      <c r="B49" s="9"/>
      <c r="C49" s="9"/>
      <c r="D49" s="9"/>
      <c r="E49" s="9"/>
      <c r="F49" s="9"/>
      <c r="G49" s="16"/>
      <c r="H49" s="17"/>
      <c r="I49" s="17"/>
      <c r="J49" s="17"/>
      <c r="K49" s="18"/>
      <c r="L49" s="9"/>
      <c r="M49" s="9"/>
      <c r="N49" s="9"/>
      <c r="O49" s="9"/>
      <c r="P49" s="9"/>
    </row>
    <row r="50" spans="1:16" x14ac:dyDescent="0.2">
      <c r="A50" s="3" t="s">
        <v>0</v>
      </c>
      <c r="B50" s="9">
        <v>8954</v>
      </c>
      <c r="C50" s="9">
        <v>4447</v>
      </c>
      <c r="D50" s="9">
        <v>2539</v>
      </c>
      <c r="E50" s="9">
        <v>1204</v>
      </c>
      <c r="F50" s="9">
        <v>764</v>
      </c>
      <c r="G50" s="16">
        <v>0</v>
      </c>
      <c r="H50" s="17">
        <v>0</v>
      </c>
      <c r="I50" s="17">
        <v>0</v>
      </c>
      <c r="J50" s="17">
        <v>0</v>
      </c>
      <c r="K50" s="18">
        <v>0</v>
      </c>
      <c r="L50" s="9">
        <v>8954</v>
      </c>
      <c r="M50" s="9">
        <v>4447</v>
      </c>
      <c r="N50" s="9">
        <v>2539</v>
      </c>
      <c r="O50" s="9">
        <v>1204</v>
      </c>
      <c r="P50" s="9">
        <v>764</v>
      </c>
    </row>
    <row r="51" spans="1:16" x14ac:dyDescent="0.2">
      <c r="A51" s="3" t="s">
        <v>29</v>
      </c>
      <c r="B51" s="9">
        <v>4649</v>
      </c>
      <c r="C51" s="9">
        <v>2516</v>
      </c>
      <c r="D51" s="9">
        <v>1354</v>
      </c>
      <c r="E51" s="9">
        <v>482</v>
      </c>
      <c r="F51" s="9">
        <v>297</v>
      </c>
      <c r="G51" s="16">
        <v>0</v>
      </c>
      <c r="H51" s="17">
        <v>0</v>
      </c>
      <c r="I51" s="17">
        <v>0</v>
      </c>
      <c r="J51" s="17">
        <v>0</v>
      </c>
      <c r="K51" s="18">
        <v>0</v>
      </c>
      <c r="L51" s="9">
        <v>4649</v>
      </c>
      <c r="M51" s="9">
        <v>2516</v>
      </c>
      <c r="N51" s="9">
        <v>1354</v>
      </c>
      <c r="O51" s="9">
        <v>482</v>
      </c>
      <c r="P51" s="9">
        <v>297</v>
      </c>
    </row>
    <row r="52" spans="1:16" x14ac:dyDescent="0.2">
      <c r="A52" s="3" t="s">
        <v>30</v>
      </c>
      <c r="B52" s="9">
        <v>994</v>
      </c>
      <c r="C52" s="9">
        <v>517</v>
      </c>
      <c r="D52" s="9">
        <v>212</v>
      </c>
      <c r="E52" s="9">
        <v>181</v>
      </c>
      <c r="F52" s="9">
        <v>85</v>
      </c>
      <c r="G52" s="16">
        <v>0</v>
      </c>
      <c r="H52" s="17">
        <v>0</v>
      </c>
      <c r="I52" s="17">
        <v>0</v>
      </c>
      <c r="J52" s="17">
        <v>0</v>
      </c>
      <c r="K52" s="18">
        <v>0</v>
      </c>
      <c r="L52" s="9">
        <v>994</v>
      </c>
      <c r="M52" s="9">
        <v>517</v>
      </c>
      <c r="N52" s="9">
        <v>212</v>
      </c>
      <c r="O52" s="9">
        <v>181</v>
      </c>
      <c r="P52" s="9">
        <v>85</v>
      </c>
    </row>
    <row r="53" spans="1:16" x14ac:dyDescent="0.2">
      <c r="A53" s="3" t="s">
        <v>31</v>
      </c>
      <c r="B53" s="9">
        <v>1353</v>
      </c>
      <c r="C53" s="9">
        <v>584</v>
      </c>
      <c r="D53" s="9">
        <v>353</v>
      </c>
      <c r="E53" s="9">
        <v>331</v>
      </c>
      <c r="F53" s="9">
        <v>85</v>
      </c>
      <c r="G53" s="16">
        <v>0</v>
      </c>
      <c r="H53" s="17">
        <v>0</v>
      </c>
      <c r="I53" s="17">
        <v>0</v>
      </c>
      <c r="J53" s="17">
        <v>0</v>
      </c>
      <c r="K53" s="18">
        <v>0</v>
      </c>
      <c r="L53" s="9">
        <v>1353</v>
      </c>
      <c r="M53" s="9">
        <v>584</v>
      </c>
      <c r="N53" s="9">
        <v>353</v>
      </c>
      <c r="O53" s="9">
        <v>331</v>
      </c>
      <c r="P53" s="9">
        <v>85</v>
      </c>
    </row>
    <row r="54" spans="1:16" x14ac:dyDescent="0.2">
      <c r="A54" s="3" t="s">
        <v>32</v>
      </c>
      <c r="B54" s="9">
        <v>800</v>
      </c>
      <c r="C54" s="9">
        <v>314</v>
      </c>
      <c r="D54" s="9">
        <v>268</v>
      </c>
      <c r="E54" s="9">
        <v>90</v>
      </c>
      <c r="F54" s="9">
        <v>127</v>
      </c>
      <c r="G54" s="16">
        <v>0</v>
      </c>
      <c r="H54" s="17">
        <v>0</v>
      </c>
      <c r="I54" s="17">
        <v>0</v>
      </c>
      <c r="J54" s="17">
        <v>0</v>
      </c>
      <c r="K54" s="18">
        <v>0</v>
      </c>
      <c r="L54" s="9">
        <v>800</v>
      </c>
      <c r="M54" s="9">
        <v>314</v>
      </c>
      <c r="N54" s="9">
        <v>268</v>
      </c>
      <c r="O54" s="9">
        <v>90</v>
      </c>
      <c r="P54" s="9">
        <v>127</v>
      </c>
    </row>
    <row r="55" spans="1:16" x14ac:dyDescent="0.2">
      <c r="A55" s="3" t="s">
        <v>33</v>
      </c>
      <c r="B55" s="9">
        <v>609</v>
      </c>
      <c r="C55" s="9">
        <v>180</v>
      </c>
      <c r="D55" s="9">
        <v>254</v>
      </c>
      <c r="E55" s="9">
        <v>90</v>
      </c>
      <c r="F55" s="9">
        <v>85</v>
      </c>
      <c r="G55" s="16">
        <v>0</v>
      </c>
      <c r="H55" s="17">
        <v>0</v>
      </c>
      <c r="I55" s="17">
        <v>0</v>
      </c>
      <c r="J55" s="17">
        <v>0</v>
      </c>
      <c r="K55" s="18">
        <v>0</v>
      </c>
      <c r="L55" s="9">
        <v>609</v>
      </c>
      <c r="M55" s="9">
        <v>180</v>
      </c>
      <c r="N55" s="9">
        <v>254</v>
      </c>
      <c r="O55" s="9">
        <v>90</v>
      </c>
      <c r="P55" s="9">
        <v>85</v>
      </c>
    </row>
    <row r="56" spans="1:16" x14ac:dyDescent="0.2">
      <c r="A56" s="3" t="s">
        <v>34</v>
      </c>
      <c r="B56" s="9">
        <v>250</v>
      </c>
      <c r="C56" s="9">
        <v>135</v>
      </c>
      <c r="D56" s="9">
        <v>42</v>
      </c>
      <c r="E56" s="9">
        <v>30</v>
      </c>
      <c r="F56" s="9">
        <v>42</v>
      </c>
      <c r="G56" s="16">
        <v>0</v>
      </c>
      <c r="H56" s="17">
        <v>0</v>
      </c>
      <c r="I56" s="17">
        <v>0</v>
      </c>
      <c r="J56" s="17">
        <v>0</v>
      </c>
      <c r="K56" s="18">
        <v>0</v>
      </c>
      <c r="L56" s="9">
        <v>250</v>
      </c>
      <c r="M56" s="9">
        <v>135</v>
      </c>
      <c r="N56" s="9">
        <v>42</v>
      </c>
      <c r="O56" s="9">
        <v>30</v>
      </c>
      <c r="P56" s="9">
        <v>42</v>
      </c>
    </row>
    <row r="57" spans="1:16" x14ac:dyDescent="0.2">
      <c r="A57" s="3" t="s">
        <v>35</v>
      </c>
      <c r="B57" s="9">
        <v>183</v>
      </c>
      <c r="C57" s="9">
        <v>112</v>
      </c>
      <c r="D57" s="9">
        <v>28</v>
      </c>
      <c r="E57" s="9">
        <v>0</v>
      </c>
      <c r="F57" s="9">
        <v>42</v>
      </c>
      <c r="G57" s="16">
        <v>0</v>
      </c>
      <c r="H57" s="17">
        <v>0</v>
      </c>
      <c r="I57" s="17">
        <v>0</v>
      </c>
      <c r="J57" s="17">
        <v>0</v>
      </c>
      <c r="K57" s="18">
        <v>0</v>
      </c>
      <c r="L57" s="9">
        <v>183</v>
      </c>
      <c r="M57" s="9">
        <v>112</v>
      </c>
      <c r="N57" s="9">
        <v>28</v>
      </c>
      <c r="O57" s="9">
        <v>0</v>
      </c>
      <c r="P57" s="9">
        <v>42</v>
      </c>
    </row>
    <row r="58" spans="1:16" x14ac:dyDescent="0.2">
      <c r="A58" s="3" t="s">
        <v>36</v>
      </c>
      <c r="B58" s="9">
        <v>118</v>
      </c>
      <c r="C58" s="9">
        <v>90</v>
      </c>
      <c r="D58" s="9">
        <v>28</v>
      </c>
      <c r="E58" s="9">
        <v>0</v>
      </c>
      <c r="F58" s="9">
        <v>0</v>
      </c>
      <c r="G58" s="21">
        <v>0</v>
      </c>
      <c r="H58" s="22">
        <v>0</v>
      </c>
      <c r="I58" s="22">
        <v>0</v>
      </c>
      <c r="J58" s="22">
        <v>0</v>
      </c>
      <c r="K58" s="23">
        <v>0</v>
      </c>
      <c r="L58" s="9">
        <v>118</v>
      </c>
      <c r="M58" s="9">
        <v>90</v>
      </c>
      <c r="N58" s="9">
        <v>28</v>
      </c>
      <c r="O58" s="9">
        <v>0</v>
      </c>
      <c r="P58" s="9">
        <v>0</v>
      </c>
    </row>
    <row r="59" spans="1:16" x14ac:dyDescent="0.2">
      <c r="B59" s="9">
        <f>B52+(B53*2)+(B54*3)+(B55*4)+(B56*5)+(B57*6)+(B58*8)</f>
        <v>11828</v>
      </c>
      <c r="C59" s="9">
        <f t="shared" ref="C59:F59" si="0">C52+(C53*2)+(C54*3)+(C55*4)+(C56*5)+(C57*6)+(C58*8)</f>
        <v>5414</v>
      </c>
      <c r="D59" s="9">
        <f t="shared" si="0"/>
        <v>3340</v>
      </c>
      <c r="E59" s="9">
        <f t="shared" si="0"/>
        <v>1623</v>
      </c>
      <c r="F59" s="9">
        <f t="shared" si="0"/>
        <v>1438</v>
      </c>
      <c r="G59" s="17"/>
      <c r="H59" s="17"/>
      <c r="I59" s="17"/>
      <c r="J59" s="17"/>
      <c r="K59" s="17"/>
      <c r="L59" s="9"/>
      <c r="M59" s="9"/>
      <c r="N59" s="9"/>
      <c r="O59" s="9"/>
      <c r="P59" s="9"/>
    </row>
    <row r="60" spans="1:16" x14ac:dyDescent="0.2">
      <c r="B60" s="44">
        <f>B59/B50</f>
        <v>1.3209738664284119</v>
      </c>
      <c r="C60" s="44">
        <f t="shared" ref="C60:F60" si="1">C59/C50</f>
        <v>1.2174499662693952</v>
      </c>
      <c r="D60" s="44">
        <f t="shared" si="1"/>
        <v>1.3154785348562426</v>
      </c>
      <c r="E60" s="44">
        <f t="shared" si="1"/>
        <v>1.3480066445182723</v>
      </c>
      <c r="F60" s="44">
        <f t="shared" si="1"/>
        <v>1.8821989528795811</v>
      </c>
      <c r="G60" s="17"/>
      <c r="H60" s="17"/>
      <c r="I60" s="17"/>
      <c r="J60" s="17"/>
      <c r="K60" s="17"/>
      <c r="L60" s="9"/>
      <c r="M60" s="9"/>
      <c r="N60" s="9"/>
      <c r="O60" s="9"/>
      <c r="P60" s="9"/>
    </row>
    <row r="61" spans="1:16" ht="14.4" x14ac:dyDescent="0.3">
      <c r="A61" s="1" t="s">
        <v>235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</row>
    <row r="62" spans="1:16" ht="14.4" x14ac:dyDescent="0.3">
      <c r="A62" s="2" t="s">
        <v>265</v>
      </c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</sheetData>
  <mergeCells count="3">
    <mergeCell ref="B2:F2"/>
    <mergeCell ref="G2:K2"/>
    <mergeCell ref="L2:P2"/>
  </mergeCells>
  <pageMargins left="0.7" right="0.7" top="0.75" bottom="0.75" header="0.3" footer="0.3"/>
  <pageSetup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36A6B-048B-4BCF-80F9-8DDB7E947D98}">
  <dimension ref="A1:P48"/>
  <sheetViews>
    <sheetView view="pageBreakPreview" zoomScale="125" zoomScaleNormal="100" zoomScaleSheetLayoutView="125" workbookViewId="0">
      <selection sqref="A1:BL1048576"/>
    </sheetView>
  </sheetViews>
  <sheetFormatPr defaultColWidth="9.109375" defaultRowHeight="9.6" x14ac:dyDescent="0.2"/>
  <cols>
    <col min="1" max="1" width="14.77734375" style="54" customWidth="1"/>
    <col min="2" max="16" width="4.6640625" style="54" customWidth="1"/>
    <col min="17" max="16384" width="9.109375" style="54"/>
  </cols>
  <sheetData>
    <row r="1" spans="1:16" x14ac:dyDescent="0.2">
      <c r="A1" s="54" t="s">
        <v>281</v>
      </c>
    </row>
    <row r="2" spans="1:16" x14ac:dyDescent="0.2">
      <c r="A2" s="57"/>
      <c r="B2" s="122" t="s">
        <v>0</v>
      </c>
      <c r="C2" s="122"/>
      <c r="D2" s="122"/>
      <c r="E2" s="122"/>
      <c r="F2" s="122"/>
      <c r="G2" s="122" t="s">
        <v>1</v>
      </c>
      <c r="H2" s="122"/>
      <c r="I2" s="122"/>
      <c r="J2" s="122"/>
      <c r="K2" s="122"/>
      <c r="L2" s="122" t="s">
        <v>2</v>
      </c>
      <c r="M2" s="122"/>
      <c r="N2" s="122"/>
      <c r="O2" s="122"/>
      <c r="P2" s="123"/>
    </row>
    <row r="3" spans="1:16" x14ac:dyDescent="0.2">
      <c r="A3" s="84" t="s">
        <v>259</v>
      </c>
      <c r="B3" s="85" t="s">
        <v>0</v>
      </c>
      <c r="C3" s="85" t="s">
        <v>3</v>
      </c>
      <c r="D3" s="85" t="s">
        <v>236</v>
      </c>
      <c r="E3" s="85" t="s">
        <v>5</v>
      </c>
      <c r="F3" s="85" t="s">
        <v>237</v>
      </c>
      <c r="G3" s="85" t="s">
        <v>0</v>
      </c>
      <c r="H3" s="85" t="s">
        <v>3</v>
      </c>
      <c r="I3" s="85" t="s">
        <v>236</v>
      </c>
      <c r="J3" s="85" t="s">
        <v>5</v>
      </c>
      <c r="K3" s="85" t="s">
        <v>237</v>
      </c>
      <c r="L3" s="85" t="s">
        <v>0</v>
      </c>
      <c r="M3" s="85" t="s">
        <v>3</v>
      </c>
      <c r="N3" s="85" t="s">
        <v>236</v>
      </c>
      <c r="O3" s="85" t="s">
        <v>5</v>
      </c>
      <c r="P3" s="86" t="s">
        <v>237</v>
      </c>
    </row>
    <row r="4" spans="1:16" x14ac:dyDescent="0.2">
      <c r="A4" s="60" t="s">
        <v>243</v>
      </c>
      <c r="G4" s="82"/>
      <c r="H4" s="79"/>
      <c r="I4" s="79"/>
      <c r="J4" s="79"/>
      <c r="K4" s="57"/>
    </row>
    <row r="5" spans="1:16" x14ac:dyDescent="0.2">
      <c r="A5" s="60"/>
      <c r="G5" s="92"/>
      <c r="H5" s="91"/>
      <c r="I5" s="91"/>
      <c r="J5" s="91"/>
      <c r="K5" s="93"/>
    </row>
    <row r="6" spans="1:16" x14ac:dyDescent="0.2">
      <c r="A6" s="54" t="s">
        <v>319</v>
      </c>
      <c r="B6" s="55">
        <v>24048</v>
      </c>
      <c r="C6" s="55">
        <v>11478</v>
      </c>
      <c r="D6" s="55">
        <v>6630</v>
      </c>
      <c r="E6" s="55">
        <v>3522</v>
      </c>
      <c r="F6" s="55">
        <v>2419</v>
      </c>
      <c r="G6" s="62">
        <v>11071</v>
      </c>
      <c r="H6" s="63">
        <v>5031</v>
      </c>
      <c r="I6" s="63">
        <v>3118</v>
      </c>
      <c r="J6" s="63">
        <v>1776</v>
      </c>
      <c r="K6" s="64">
        <v>1146</v>
      </c>
      <c r="L6" s="55">
        <v>12978</v>
      </c>
      <c r="M6" s="55">
        <v>6446</v>
      </c>
      <c r="N6" s="55">
        <v>3512</v>
      </c>
      <c r="O6" s="55">
        <v>1746</v>
      </c>
      <c r="P6" s="55">
        <v>1273</v>
      </c>
    </row>
    <row r="7" spans="1:16" x14ac:dyDescent="0.2">
      <c r="A7" s="54" t="s">
        <v>244</v>
      </c>
      <c r="B7" s="55">
        <v>2763</v>
      </c>
      <c r="C7" s="55">
        <v>1325</v>
      </c>
      <c r="D7" s="55">
        <v>635</v>
      </c>
      <c r="E7" s="55">
        <v>421</v>
      </c>
      <c r="F7" s="55">
        <v>382</v>
      </c>
      <c r="G7" s="62">
        <v>1290</v>
      </c>
      <c r="H7" s="63">
        <v>517</v>
      </c>
      <c r="I7" s="63">
        <v>339</v>
      </c>
      <c r="J7" s="63">
        <v>181</v>
      </c>
      <c r="K7" s="64">
        <v>255</v>
      </c>
      <c r="L7" s="55">
        <v>1473</v>
      </c>
      <c r="M7" s="55">
        <v>809</v>
      </c>
      <c r="N7" s="55">
        <v>296</v>
      </c>
      <c r="O7" s="55">
        <v>241</v>
      </c>
      <c r="P7" s="55">
        <v>127</v>
      </c>
    </row>
    <row r="8" spans="1:16" x14ac:dyDescent="0.2">
      <c r="A8" s="54" t="s">
        <v>339</v>
      </c>
      <c r="B8" s="55">
        <f t="shared" ref="B8" si="0">B9+B10</f>
        <v>21285</v>
      </c>
      <c r="C8" s="55">
        <f t="shared" ref="C8:P8" si="1">C9+C10</f>
        <v>10152</v>
      </c>
      <c r="D8" s="55">
        <f t="shared" si="1"/>
        <v>5995</v>
      </c>
      <c r="E8" s="55">
        <f t="shared" si="1"/>
        <v>3101</v>
      </c>
      <c r="F8" s="55">
        <f t="shared" si="1"/>
        <v>2038</v>
      </c>
      <c r="G8" s="55">
        <f t="shared" si="1"/>
        <v>9780</v>
      </c>
      <c r="H8" s="55">
        <f t="shared" si="1"/>
        <v>4515</v>
      </c>
      <c r="I8" s="55">
        <f t="shared" si="1"/>
        <v>2779</v>
      </c>
      <c r="J8" s="55">
        <f t="shared" si="1"/>
        <v>1595</v>
      </c>
      <c r="K8" s="55">
        <f t="shared" si="1"/>
        <v>891</v>
      </c>
      <c r="L8" s="55">
        <f t="shared" si="1"/>
        <v>11505</v>
      </c>
      <c r="M8" s="55">
        <f t="shared" si="1"/>
        <v>5637</v>
      </c>
      <c r="N8" s="55">
        <f t="shared" si="1"/>
        <v>3216</v>
      </c>
      <c r="O8" s="55">
        <f t="shared" si="1"/>
        <v>1505</v>
      </c>
      <c r="P8" s="55">
        <f t="shared" si="1"/>
        <v>1146</v>
      </c>
    </row>
    <row r="9" spans="1:16" x14ac:dyDescent="0.2">
      <c r="A9" s="54" t="s">
        <v>340</v>
      </c>
      <c r="B9" s="55">
        <v>7404</v>
      </c>
      <c r="C9" s="55">
        <v>3481</v>
      </c>
      <c r="D9" s="55">
        <v>2172</v>
      </c>
      <c r="E9" s="55">
        <v>1114</v>
      </c>
      <c r="F9" s="55">
        <v>637</v>
      </c>
      <c r="G9" s="62">
        <v>3432</v>
      </c>
      <c r="H9" s="63">
        <v>1662</v>
      </c>
      <c r="I9" s="63">
        <v>931</v>
      </c>
      <c r="J9" s="63">
        <v>542</v>
      </c>
      <c r="K9" s="64">
        <v>297</v>
      </c>
      <c r="L9" s="55">
        <v>3972</v>
      </c>
      <c r="M9" s="55">
        <v>1819</v>
      </c>
      <c r="N9" s="55">
        <v>1241</v>
      </c>
      <c r="O9" s="55">
        <v>572</v>
      </c>
      <c r="P9" s="55">
        <v>340</v>
      </c>
    </row>
    <row r="10" spans="1:16" x14ac:dyDescent="0.2">
      <c r="A10" s="91" t="s">
        <v>341</v>
      </c>
      <c r="B10" s="55">
        <v>13881</v>
      </c>
      <c r="C10" s="55">
        <v>6671</v>
      </c>
      <c r="D10" s="55">
        <v>3823</v>
      </c>
      <c r="E10" s="55">
        <v>1987</v>
      </c>
      <c r="F10" s="55">
        <v>1401</v>
      </c>
      <c r="G10" s="62">
        <v>6348</v>
      </c>
      <c r="H10" s="63">
        <v>2853</v>
      </c>
      <c r="I10" s="63">
        <v>1848</v>
      </c>
      <c r="J10" s="63">
        <v>1053</v>
      </c>
      <c r="K10" s="64">
        <v>594</v>
      </c>
      <c r="L10" s="55">
        <v>7533</v>
      </c>
      <c r="M10" s="55">
        <v>3818</v>
      </c>
      <c r="N10" s="55">
        <v>1975</v>
      </c>
      <c r="O10" s="55">
        <v>933</v>
      </c>
      <c r="P10" s="55">
        <v>806</v>
      </c>
    </row>
    <row r="11" spans="1:16" x14ac:dyDescent="0.2">
      <c r="A11" s="91"/>
      <c r="B11" s="55"/>
      <c r="C11" s="55"/>
      <c r="D11" s="55"/>
      <c r="E11" s="55"/>
      <c r="F11" s="55"/>
      <c r="G11" s="62"/>
      <c r="H11" s="63"/>
      <c r="I11" s="63"/>
      <c r="J11" s="63"/>
      <c r="K11" s="64"/>
      <c r="L11" s="55"/>
      <c r="M11" s="55"/>
      <c r="N11" s="55"/>
      <c r="O11" s="55"/>
      <c r="P11" s="55"/>
    </row>
    <row r="12" spans="1:16" x14ac:dyDescent="0.2">
      <c r="A12" s="54" t="s">
        <v>340</v>
      </c>
      <c r="B12" s="117">
        <f t="shared" ref="B12:F12" si="2">B9*100/(B6-B7)</f>
        <v>34.785059901338968</v>
      </c>
      <c r="C12" s="117">
        <f t="shared" si="2"/>
        <v>34.285432876982171</v>
      </c>
      <c r="D12" s="117">
        <f t="shared" si="2"/>
        <v>36.230191826522102</v>
      </c>
      <c r="E12" s="117">
        <f t="shared" si="2"/>
        <v>35.923895517574977</v>
      </c>
      <c r="F12" s="117">
        <f t="shared" si="2"/>
        <v>31.27147766323024</v>
      </c>
      <c r="G12" s="117">
        <f t="shared" ref="G12:P12" si="3">G9*100/(G6-G7)</f>
        <v>35.088436765156935</v>
      </c>
      <c r="H12" s="117">
        <f t="shared" si="3"/>
        <v>36.818785999113871</v>
      </c>
      <c r="I12" s="117">
        <f t="shared" si="3"/>
        <v>33.501259445843829</v>
      </c>
      <c r="J12" s="117">
        <f t="shared" si="3"/>
        <v>33.98119122257053</v>
      </c>
      <c r="K12" s="117">
        <f t="shared" si="3"/>
        <v>33.333333333333336</v>
      </c>
      <c r="L12" s="117">
        <f t="shared" si="3"/>
        <v>34.52411994784876</v>
      </c>
      <c r="M12" s="117">
        <f t="shared" si="3"/>
        <v>32.268937378037961</v>
      </c>
      <c r="N12" s="117">
        <f t="shared" si="3"/>
        <v>38.588308457711442</v>
      </c>
      <c r="O12" s="117">
        <f t="shared" si="3"/>
        <v>38.006644518272424</v>
      </c>
      <c r="P12" s="117">
        <f t="shared" si="3"/>
        <v>29.668411867364746</v>
      </c>
    </row>
    <row r="13" spans="1:16" x14ac:dyDescent="0.2">
      <c r="A13" s="91" t="s">
        <v>341</v>
      </c>
      <c r="B13" s="117">
        <f t="shared" ref="B13:F13" si="4">B10*100/(B6-B7)</f>
        <v>65.214940098661032</v>
      </c>
      <c r="C13" s="117">
        <f t="shared" si="4"/>
        <v>65.70471781739387</v>
      </c>
      <c r="D13" s="117">
        <f t="shared" si="4"/>
        <v>63.769808173477898</v>
      </c>
      <c r="E13" s="117">
        <f t="shared" si="4"/>
        <v>64.076104482425023</v>
      </c>
      <c r="F13" s="117">
        <f t="shared" si="4"/>
        <v>68.777614138438878</v>
      </c>
      <c r="G13" s="117">
        <f t="shared" ref="G13:P13" si="5">G10*100/(G6-G7)</f>
        <v>64.901339331356709</v>
      </c>
      <c r="H13" s="117">
        <f t="shared" si="5"/>
        <v>63.203367301727958</v>
      </c>
      <c r="I13" s="117">
        <f t="shared" si="5"/>
        <v>66.498740554156171</v>
      </c>
      <c r="J13" s="117">
        <f t="shared" si="5"/>
        <v>66.01880877742947</v>
      </c>
      <c r="K13" s="117">
        <f t="shared" si="5"/>
        <v>66.666666666666671</v>
      </c>
      <c r="L13" s="117">
        <f t="shared" si="5"/>
        <v>65.47588005215124</v>
      </c>
      <c r="M13" s="117">
        <f t="shared" si="5"/>
        <v>67.731062621962039</v>
      </c>
      <c r="N13" s="117">
        <f t="shared" si="5"/>
        <v>61.411691542288558</v>
      </c>
      <c r="O13" s="117">
        <f t="shared" si="5"/>
        <v>61.993355481727576</v>
      </c>
      <c r="P13" s="117">
        <f t="shared" si="5"/>
        <v>70.331588132635247</v>
      </c>
    </row>
    <row r="14" spans="1:16" x14ac:dyDescent="0.2">
      <c r="B14" s="55"/>
      <c r="C14" s="55"/>
      <c r="D14" s="55"/>
      <c r="E14" s="55"/>
      <c r="F14" s="55"/>
      <c r="G14" s="62"/>
      <c r="H14" s="63"/>
      <c r="I14" s="63"/>
      <c r="J14" s="63"/>
      <c r="K14" s="64"/>
      <c r="L14" s="55"/>
      <c r="M14" s="55"/>
      <c r="N14" s="55"/>
      <c r="O14" s="55"/>
      <c r="P14" s="55"/>
    </row>
    <row r="15" spans="1:16" x14ac:dyDescent="0.2">
      <c r="A15" s="60" t="s">
        <v>245</v>
      </c>
      <c r="B15" s="55"/>
      <c r="C15" s="55"/>
      <c r="D15" s="55"/>
      <c r="E15" s="55"/>
      <c r="F15" s="55"/>
      <c r="G15" s="62"/>
      <c r="H15" s="63"/>
      <c r="I15" s="63"/>
      <c r="J15" s="63"/>
      <c r="K15" s="64"/>
      <c r="L15" s="55"/>
      <c r="M15" s="55"/>
      <c r="N15" s="55"/>
      <c r="O15" s="55"/>
      <c r="P15" s="55"/>
    </row>
    <row r="16" spans="1:16" x14ac:dyDescent="0.2">
      <c r="A16" s="60"/>
      <c r="B16" s="55"/>
      <c r="C16" s="55"/>
      <c r="D16" s="55"/>
      <c r="E16" s="55"/>
      <c r="F16" s="55"/>
      <c r="G16" s="62"/>
      <c r="H16" s="63"/>
      <c r="I16" s="63"/>
      <c r="J16" s="63"/>
      <c r="K16" s="64"/>
      <c r="L16" s="55"/>
      <c r="M16" s="55"/>
      <c r="N16" s="55"/>
      <c r="O16" s="55"/>
      <c r="P16" s="55"/>
    </row>
    <row r="17" spans="1:16" x14ac:dyDescent="0.2">
      <c r="A17" s="54" t="s">
        <v>319</v>
      </c>
      <c r="B17" s="55">
        <v>13881</v>
      </c>
      <c r="C17" s="55">
        <v>6671</v>
      </c>
      <c r="D17" s="55">
        <v>3823</v>
      </c>
      <c r="E17" s="55">
        <v>1987</v>
      </c>
      <c r="F17" s="55">
        <v>1401</v>
      </c>
      <c r="G17" s="62">
        <v>6348</v>
      </c>
      <c r="H17" s="63">
        <v>2853</v>
      </c>
      <c r="I17" s="63">
        <v>1848</v>
      </c>
      <c r="J17" s="63">
        <v>1053</v>
      </c>
      <c r="K17" s="64">
        <v>594</v>
      </c>
      <c r="L17" s="55">
        <v>7533</v>
      </c>
      <c r="M17" s="55">
        <v>3818</v>
      </c>
      <c r="N17" s="55">
        <v>1975</v>
      </c>
      <c r="O17" s="55">
        <v>933</v>
      </c>
      <c r="P17" s="55">
        <v>806</v>
      </c>
    </row>
    <row r="18" spans="1:16" x14ac:dyDescent="0.2">
      <c r="A18" s="54" t="s">
        <v>3</v>
      </c>
      <c r="B18" s="55">
        <v>2166</v>
      </c>
      <c r="C18" s="55">
        <v>1977</v>
      </c>
      <c r="D18" s="55">
        <v>99</v>
      </c>
      <c r="E18" s="55">
        <v>90</v>
      </c>
      <c r="F18" s="55">
        <v>0</v>
      </c>
      <c r="G18" s="62">
        <v>852</v>
      </c>
      <c r="H18" s="63">
        <v>764</v>
      </c>
      <c r="I18" s="63">
        <v>28</v>
      </c>
      <c r="J18" s="63">
        <v>60</v>
      </c>
      <c r="K18" s="64">
        <v>0</v>
      </c>
      <c r="L18" s="55">
        <v>1314</v>
      </c>
      <c r="M18" s="55">
        <v>1213</v>
      </c>
      <c r="N18" s="55">
        <v>71</v>
      </c>
      <c r="O18" s="55">
        <v>30</v>
      </c>
      <c r="P18" s="55">
        <v>0</v>
      </c>
    </row>
    <row r="19" spans="1:16" x14ac:dyDescent="0.2">
      <c r="A19" s="54" t="s">
        <v>4</v>
      </c>
      <c r="B19" s="55">
        <v>1248</v>
      </c>
      <c r="C19" s="55">
        <v>157</v>
      </c>
      <c r="D19" s="55">
        <v>903</v>
      </c>
      <c r="E19" s="55">
        <v>60</v>
      </c>
      <c r="F19" s="55">
        <v>127</v>
      </c>
      <c r="G19" s="62">
        <v>528</v>
      </c>
      <c r="H19" s="63">
        <v>45</v>
      </c>
      <c r="I19" s="63">
        <v>381</v>
      </c>
      <c r="J19" s="63">
        <v>60</v>
      </c>
      <c r="K19" s="64">
        <v>42</v>
      </c>
      <c r="L19" s="55">
        <v>719</v>
      </c>
      <c r="M19" s="55">
        <v>112</v>
      </c>
      <c r="N19" s="55">
        <v>522</v>
      </c>
      <c r="O19" s="55">
        <v>0</v>
      </c>
      <c r="P19" s="55">
        <v>85</v>
      </c>
    </row>
    <row r="20" spans="1:16" x14ac:dyDescent="0.2">
      <c r="A20" s="54" t="s">
        <v>5</v>
      </c>
      <c r="B20" s="55">
        <v>195</v>
      </c>
      <c r="C20" s="55">
        <v>0</v>
      </c>
      <c r="D20" s="55">
        <v>14</v>
      </c>
      <c r="E20" s="55">
        <v>181</v>
      </c>
      <c r="F20" s="55">
        <v>0</v>
      </c>
      <c r="G20" s="62">
        <v>90</v>
      </c>
      <c r="H20" s="63">
        <v>0</v>
      </c>
      <c r="I20" s="63">
        <v>0</v>
      </c>
      <c r="J20" s="63">
        <v>90</v>
      </c>
      <c r="K20" s="64">
        <v>0</v>
      </c>
      <c r="L20" s="55">
        <v>104</v>
      </c>
      <c r="M20" s="55">
        <v>0</v>
      </c>
      <c r="N20" s="55">
        <v>14</v>
      </c>
      <c r="O20" s="55">
        <v>90</v>
      </c>
      <c r="P20" s="55">
        <v>0</v>
      </c>
    </row>
    <row r="21" spans="1:16" x14ac:dyDescent="0.2">
      <c r="A21" s="54" t="s">
        <v>6</v>
      </c>
      <c r="B21" s="55">
        <v>311</v>
      </c>
      <c r="C21" s="55">
        <v>0</v>
      </c>
      <c r="D21" s="55">
        <v>14</v>
      </c>
      <c r="E21" s="55">
        <v>0</v>
      </c>
      <c r="F21" s="55">
        <v>297</v>
      </c>
      <c r="G21" s="62">
        <v>127</v>
      </c>
      <c r="H21" s="63">
        <v>0</v>
      </c>
      <c r="I21" s="63">
        <v>0</v>
      </c>
      <c r="J21" s="63">
        <v>0</v>
      </c>
      <c r="K21" s="64">
        <v>127</v>
      </c>
      <c r="L21" s="55">
        <v>184</v>
      </c>
      <c r="M21" s="55">
        <v>0</v>
      </c>
      <c r="N21" s="55">
        <v>14</v>
      </c>
      <c r="O21" s="55">
        <v>0</v>
      </c>
      <c r="P21" s="55">
        <v>170</v>
      </c>
    </row>
    <row r="22" spans="1:16" x14ac:dyDescent="0.2">
      <c r="A22" s="54" t="s">
        <v>77</v>
      </c>
      <c r="B22" s="55">
        <v>226</v>
      </c>
      <c r="C22" s="55">
        <v>22</v>
      </c>
      <c r="D22" s="55">
        <v>71</v>
      </c>
      <c r="E22" s="55">
        <v>90</v>
      </c>
      <c r="F22" s="55">
        <v>42</v>
      </c>
      <c r="G22" s="62">
        <v>72</v>
      </c>
      <c r="H22" s="63">
        <v>0</v>
      </c>
      <c r="I22" s="63">
        <v>42</v>
      </c>
      <c r="J22" s="63">
        <v>30</v>
      </c>
      <c r="K22" s="64">
        <v>0</v>
      </c>
      <c r="L22" s="55">
        <v>153</v>
      </c>
      <c r="M22" s="55">
        <v>22</v>
      </c>
      <c r="N22" s="55">
        <v>28</v>
      </c>
      <c r="O22" s="55">
        <v>60</v>
      </c>
      <c r="P22" s="55">
        <v>42</v>
      </c>
    </row>
    <row r="23" spans="1:16" x14ac:dyDescent="0.2">
      <c r="A23" s="54" t="s">
        <v>78</v>
      </c>
      <c r="B23" s="55">
        <v>655</v>
      </c>
      <c r="C23" s="55">
        <v>404</v>
      </c>
      <c r="D23" s="55">
        <v>71</v>
      </c>
      <c r="E23" s="55">
        <v>181</v>
      </c>
      <c r="F23" s="55">
        <v>0</v>
      </c>
      <c r="G23" s="62">
        <v>328</v>
      </c>
      <c r="H23" s="63">
        <v>180</v>
      </c>
      <c r="I23" s="63">
        <v>28</v>
      </c>
      <c r="J23" s="63">
        <v>120</v>
      </c>
      <c r="K23" s="64">
        <v>0</v>
      </c>
      <c r="L23" s="55">
        <v>327</v>
      </c>
      <c r="M23" s="55">
        <v>225</v>
      </c>
      <c r="N23" s="55">
        <v>42</v>
      </c>
      <c r="O23" s="55">
        <v>60</v>
      </c>
      <c r="P23" s="55">
        <v>0</v>
      </c>
    </row>
    <row r="24" spans="1:16" x14ac:dyDescent="0.2">
      <c r="A24" s="54" t="s">
        <v>79</v>
      </c>
      <c r="B24" s="55">
        <v>1116</v>
      </c>
      <c r="C24" s="55">
        <v>562</v>
      </c>
      <c r="D24" s="55">
        <v>240</v>
      </c>
      <c r="E24" s="55">
        <v>60</v>
      </c>
      <c r="F24" s="55">
        <v>255</v>
      </c>
      <c r="G24" s="62">
        <v>526</v>
      </c>
      <c r="H24" s="63">
        <v>270</v>
      </c>
      <c r="I24" s="63">
        <v>99</v>
      </c>
      <c r="J24" s="63">
        <v>30</v>
      </c>
      <c r="K24" s="64">
        <v>127</v>
      </c>
      <c r="L24" s="55">
        <v>590</v>
      </c>
      <c r="M24" s="55">
        <v>292</v>
      </c>
      <c r="N24" s="55">
        <v>141</v>
      </c>
      <c r="O24" s="55">
        <v>30</v>
      </c>
      <c r="P24" s="55">
        <v>127</v>
      </c>
    </row>
    <row r="25" spans="1:16" x14ac:dyDescent="0.2">
      <c r="A25" s="54" t="s">
        <v>140</v>
      </c>
      <c r="B25" s="55">
        <v>7773</v>
      </c>
      <c r="C25" s="55">
        <v>3504</v>
      </c>
      <c r="D25" s="55">
        <v>2356</v>
      </c>
      <c r="E25" s="55">
        <v>1234</v>
      </c>
      <c r="F25" s="55">
        <v>679</v>
      </c>
      <c r="G25" s="62">
        <v>3779</v>
      </c>
      <c r="H25" s="63">
        <v>1550</v>
      </c>
      <c r="I25" s="63">
        <v>1270</v>
      </c>
      <c r="J25" s="63">
        <v>662</v>
      </c>
      <c r="K25" s="64">
        <v>297</v>
      </c>
      <c r="L25" s="55">
        <v>3994</v>
      </c>
      <c r="M25" s="55">
        <v>1954</v>
      </c>
      <c r="N25" s="55">
        <v>1086</v>
      </c>
      <c r="O25" s="55">
        <v>572</v>
      </c>
      <c r="P25" s="55">
        <v>382</v>
      </c>
    </row>
    <row r="26" spans="1:16" x14ac:dyDescent="0.2">
      <c r="A26" s="54" t="s">
        <v>141</v>
      </c>
      <c r="B26" s="55">
        <v>192</v>
      </c>
      <c r="C26" s="55">
        <v>45</v>
      </c>
      <c r="D26" s="55">
        <v>56</v>
      </c>
      <c r="E26" s="55">
        <v>90</v>
      </c>
      <c r="F26" s="55">
        <v>0</v>
      </c>
      <c r="G26" s="62">
        <v>45</v>
      </c>
      <c r="H26" s="63">
        <v>45</v>
      </c>
      <c r="I26" s="63">
        <v>0</v>
      </c>
      <c r="J26" s="63">
        <v>0</v>
      </c>
      <c r="K26" s="64">
        <v>0</v>
      </c>
      <c r="L26" s="55">
        <v>147</v>
      </c>
      <c r="M26" s="55">
        <v>0</v>
      </c>
      <c r="N26" s="55">
        <v>56</v>
      </c>
      <c r="O26" s="55">
        <v>90</v>
      </c>
      <c r="P26" s="55">
        <v>0</v>
      </c>
    </row>
    <row r="27" spans="1:16" x14ac:dyDescent="0.2">
      <c r="B27" s="55"/>
      <c r="C27" s="55"/>
      <c r="D27" s="55"/>
      <c r="E27" s="55"/>
      <c r="F27" s="55"/>
      <c r="G27" s="62"/>
      <c r="H27" s="63"/>
      <c r="I27" s="63"/>
      <c r="J27" s="63"/>
      <c r="K27" s="64"/>
      <c r="L27" s="55"/>
      <c r="M27" s="55"/>
      <c r="N27" s="55"/>
      <c r="O27" s="55"/>
      <c r="P27" s="55"/>
    </row>
    <row r="28" spans="1:16" x14ac:dyDescent="0.2">
      <c r="A28" s="60" t="s">
        <v>246</v>
      </c>
      <c r="B28" s="55"/>
      <c r="C28" s="55"/>
      <c r="D28" s="55"/>
      <c r="E28" s="55"/>
      <c r="F28" s="55"/>
      <c r="G28" s="62"/>
      <c r="H28" s="63"/>
      <c r="I28" s="63"/>
      <c r="J28" s="63"/>
      <c r="K28" s="64"/>
      <c r="L28" s="55"/>
      <c r="M28" s="55"/>
      <c r="N28" s="55"/>
      <c r="O28" s="55"/>
      <c r="P28" s="55"/>
    </row>
    <row r="29" spans="1:16" x14ac:dyDescent="0.2">
      <c r="A29" s="60"/>
      <c r="B29" s="55"/>
      <c r="C29" s="55"/>
      <c r="D29" s="55"/>
      <c r="E29" s="55"/>
      <c r="F29" s="55"/>
      <c r="G29" s="62"/>
      <c r="H29" s="63"/>
      <c r="I29" s="63"/>
      <c r="J29" s="63"/>
      <c r="K29" s="64"/>
      <c r="L29" s="55"/>
      <c r="M29" s="55"/>
      <c r="N29" s="55"/>
      <c r="O29" s="55"/>
      <c r="P29" s="55"/>
    </row>
    <row r="30" spans="1:16" x14ac:dyDescent="0.2">
      <c r="A30" s="54" t="s">
        <v>319</v>
      </c>
      <c r="B30" s="55">
        <v>24048</v>
      </c>
      <c r="C30" s="55">
        <v>11478</v>
      </c>
      <c r="D30" s="55">
        <v>6630</v>
      </c>
      <c r="E30" s="55">
        <v>3522</v>
      </c>
      <c r="F30" s="55">
        <v>2419</v>
      </c>
      <c r="G30" s="62">
        <v>11071</v>
      </c>
      <c r="H30" s="63">
        <v>5031</v>
      </c>
      <c r="I30" s="63">
        <v>3118</v>
      </c>
      <c r="J30" s="63">
        <v>1776</v>
      </c>
      <c r="K30" s="64">
        <v>1146</v>
      </c>
      <c r="L30" s="55">
        <v>12978</v>
      </c>
      <c r="M30" s="55">
        <v>6446</v>
      </c>
      <c r="N30" s="55">
        <v>3512</v>
      </c>
      <c r="O30" s="55">
        <v>1746</v>
      </c>
      <c r="P30" s="55">
        <v>1273</v>
      </c>
    </row>
    <row r="31" spans="1:16" x14ac:dyDescent="0.2">
      <c r="A31" s="54" t="s">
        <v>142</v>
      </c>
      <c r="B31" s="55">
        <v>22217</v>
      </c>
      <c r="C31" s="55">
        <v>10826</v>
      </c>
      <c r="D31" s="55">
        <v>6164</v>
      </c>
      <c r="E31" s="55">
        <v>3401</v>
      </c>
      <c r="F31" s="55">
        <v>1825</v>
      </c>
      <c r="G31" s="62">
        <v>10235</v>
      </c>
      <c r="H31" s="63">
        <v>4807</v>
      </c>
      <c r="I31" s="63">
        <v>2906</v>
      </c>
      <c r="J31" s="63">
        <v>1716</v>
      </c>
      <c r="K31" s="64">
        <v>806</v>
      </c>
      <c r="L31" s="55">
        <v>11982</v>
      </c>
      <c r="M31" s="55">
        <v>6020</v>
      </c>
      <c r="N31" s="55">
        <v>3259</v>
      </c>
      <c r="O31" s="55">
        <v>1686</v>
      </c>
      <c r="P31" s="55">
        <v>1019</v>
      </c>
    </row>
    <row r="32" spans="1:16" x14ac:dyDescent="0.2">
      <c r="A32" s="54" t="s">
        <v>143</v>
      </c>
      <c r="B32" s="55">
        <v>1795</v>
      </c>
      <c r="C32" s="55">
        <v>629</v>
      </c>
      <c r="D32" s="55">
        <v>451</v>
      </c>
      <c r="E32" s="55">
        <v>120</v>
      </c>
      <c r="F32" s="55">
        <v>594</v>
      </c>
      <c r="G32" s="62">
        <v>822</v>
      </c>
      <c r="H32" s="63">
        <v>225</v>
      </c>
      <c r="I32" s="63">
        <v>197</v>
      </c>
      <c r="J32" s="63">
        <v>60</v>
      </c>
      <c r="K32" s="64">
        <v>340</v>
      </c>
      <c r="L32" s="55">
        <v>973</v>
      </c>
      <c r="M32" s="55">
        <v>404</v>
      </c>
      <c r="N32" s="55">
        <v>254</v>
      </c>
      <c r="O32" s="55">
        <v>60</v>
      </c>
      <c r="P32" s="55">
        <v>255</v>
      </c>
    </row>
    <row r="33" spans="1:16" x14ac:dyDescent="0.2">
      <c r="A33" s="54" t="s">
        <v>144</v>
      </c>
      <c r="B33" s="55">
        <v>37</v>
      </c>
      <c r="C33" s="55">
        <v>22</v>
      </c>
      <c r="D33" s="55">
        <v>14</v>
      </c>
      <c r="E33" s="55">
        <v>0</v>
      </c>
      <c r="F33" s="55">
        <v>0</v>
      </c>
      <c r="G33" s="62">
        <v>14</v>
      </c>
      <c r="H33" s="63">
        <v>0</v>
      </c>
      <c r="I33" s="63">
        <v>14</v>
      </c>
      <c r="J33" s="63">
        <v>0</v>
      </c>
      <c r="K33" s="64">
        <v>0</v>
      </c>
      <c r="L33" s="55">
        <v>22</v>
      </c>
      <c r="M33" s="55">
        <v>22</v>
      </c>
      <c r="N33" s="55">
        <v>0</v>
      </c>
      <c r="O33" s="55">
        <v>0</v>
      </c>
      <c r="P33" s="55">
        <v>0</v>
      </c>
    </row>
    <row r="34" spans="1:16" x14ac:dyDescent="0.2">
      <c r="B34" s="55"/>
      <c r="C34" s="55"/>
      <c r="D34" s="55"/>
      <c r="E34" s="55"/>
      <c r="F34" s="55"/>
      <c r="G34" s="62"/>
      <c r="H34" s="63"/>
      <c r="I34" s="63"/>
      <c r="J34" s="63"/>
      <c r="K34" s="64"/>
      <c r="L34" s="55"/>
      <c r="M34" s="55"/>
      <c r="N34" s="55"/>
      <c r="O34" s="55"/>
      <c r="P34" s="55"/>
    </row>
    <row r="35" spans="1:16" x14ac:dyDescent="0.2">
      <c r="A35" s="60" t="s">
        <v>247</v>
      </c>
      <c r="B35" s="55"/>
      <c r="C35" s="55"/>
      <c r="D35" s="55"/>
      <c r="E35" s="55"/>
      <c r="F35" s="55"/>
      <c r="G35" s="62"/>
      <c r="H35" s="63"/>
      <c r="I35" s="63"/>
      <c r="J35" s="63"/>
      <c r="K35" s="64"/>
      <c r="L35" s="55"/>
      <c r="M35" s="55"/>
      <c r="N35" s="55"/>
      <c r="O35" s="55"/>
      <c r="P35" s="55"/>
    </row>
    <row r="36" spans="1:16" x14ac:dyDescent="0.2">
      <c r="A36" s="60"/>
      <c r="B36" s="55"/>
      <c r="C36" s="55"/>
      <c r="D36" s="55"/>
      <c r="E36" s="55"/>
      <c r="F36" s="55"/>
      <c r="G36" s="62"/>
      <c r="H36" s="63"/>
      <c r="I36" s="63"/>
      <c r="J36" s="63"/>
      <c r="K36" s="64"/>
      <c r="L36" s="55"/>
      <c r="M36" s="55"/>
      <c r="N36" s="55"/>
      <c r="O36" s="55"/>
      <c r="P36" s="55"/>
    </row>
    <row r="37" spans="1:16" x14ac:dyDescent="0.2">
      <c r="A37" s="54" t="s">
        <v>319</v>
      </c>
      <c r="B37" s="55">
        <v>1795</v>
      </c>
      <c r="C37" s="55">
        <v>629</v>
      </c>
      <c r="D37" s="55">
        <v>451</v>
      </c>
      <c r="E37" s="55">
        <v>120</v>
      </c>
      <c r="F37" s="55">
        <v>594</v>
      </c>
      <c r="G37" s="62">
        <v>822</v>
      </c>
      <c r="H37" s="63">
        <v>225</v>
      </c>
      <c r="I37" s="63">
        <v>197</v>
      </c>
      <c r="J37" s="63">
        <v>60</v>
      </c>
      <c r="K37" s="64">
        <v>340</v>
      </c>
      <c r="L37" s="55">
        <v>973</v>
      </c>
      <c r="M37" s="55">
        <v>404</v>
      </c>
      <c r="N37" s="55">
        <v>254</v>
      </c>
      <c r="O37" s="55">
        <v>60</v>
      </c>
      <c r="P37" s="55">
        <v>255</v>
      </c>
    </row>
    <row r="38" spans="1:16" x14ac:dyDescent="0.2">
      <c r="A38" s="54" t="s">
        <v>3</v>
      </c>
      <c r="B38" s="55">
        <v>45</v>
      </c>
      <c r="C38" s="55">
        <v>45</v>
      </c>
      <c r="D38" s="55">
        <v>0</v>
      </c>
      <c r="E38" s="55">
        <v>0</v>
      </c>
      <c r="F38" s="55">
        <v>0</v>
      </c>
      <c r="G38" s="62">
        <v>22</v>
      </c>
      <c r="H38" s="63">
        <v>22</v>
      </c>
      <c r="I38" s="63">
        <v>0</v>
      </c>
      <c r="J38" s="63">
        <v>0</v>
      </c>
      <c r="K38" s="64">
        <v>0</v>
      </c>
      <c r="L38" s="55">
        <v>22</v>
      </c>
      <c r="M38" s="55">
        <v>22</v>
      </c>
      <c r="N38" s="55">
        <v>0</v>
      </c>
      <c r="O38" s="55">
        <v>0</v>
      </c>
      <c r="P38" s="55">
        <v>0</v>
      </c>
    </row>
    <row r="39" spans="1:16" x14ac:dyDescent="0.2">
      <c r="A39" s="54" t="s">
        <v>4</v>
      </c>
      <c r="B39" s="55">
        <v>269</v>
      </c>
      <c r="C39" s="55">
        <v>0</v>
      </c>
      <c r="D39" s="55">
        <v>99</v>
      </c>
      <c r="E39" s="55">
        <v>0</v>
      </c>
      <c r="F39" s="55">
        <v>170</v>
      </c>
      <c r="G39" s="62">
        <v>141</v>
      </c>
      <c r="H39" s="63">
        <v>0</v>
      </c>
      <c r="I39" s="63">
        <v>56</v>
      </c>
      <c r="J39" s="63">
        <v>0</v>
      </c>
      <c r="K39" s="64">
        <v>85</v>
      </c>
      <c r="L39" s="55">
        <v>127</v>
      </c>
      <c r="M39" s="55">
        <v>0</v>
      </c>
      <c r="N39" s="55">
        <v>42</v>
      </c>
      <c r="O39" s="55">
        <v>0</v>
      </c>
      <c r="P39" s="55">
        <v>85</v>
      </c>
    </row>
    <row r="40" spans="1:16" x14ac:dyDescent="0.2">
      <c r="A40" s="54" t="s">
        <v>5</v>
      </c>
      <c r="B40" s="55">
        <v>60</v>
      </c>
      <c r="C40" s="55">
        <v>0</v>
      </c>
      <c r="D40" s="55">
        <v>0</v>
      </c>
      <c r="E40" s="55">
        <v>60</v>
      </c>
      <c r="F40" s="55">
        <v>0</v>
      </c>
      <c r="G40" s="62">
        <v>30</v>
      </c>
      <c r="H40" s="63">
        <v>0</v>
      </c>
      <c r="I40" s="63">
        <v>0</v>
      </c>
      <c r="J40" s="63">
        <v>30</v>
      </c>
      <c r="K40" s="64">
        <v>0</v>
      </c>
      <c r="L40" s="55">
        <v>30</v>
      </c>
      <c r="M40" s="55">
        <v>0</v>
      </c>
      <c r="N40" s="55">
        <v>0</v>
      </c>
      <c r="O40" s="55">
        <v>30</v>
      </c>
      <c r="P40" s="55">
        <v>0</v>
      </c>
    </row>
    <row r="41" spans="1:16" x14ac:dyDescent="0.2">
      <c r="A41" s="54" t="s">
        <v>6</v>
      </c>
      <c r="B41" s="55">
        <v>0</v>
      </c>
      <c r="C41" s="55">
        <v>0</v>
      </c>
      <c r="D41" s="55">
        <v>0</v>
      </c>
      <c r="E41" s="55">
        <v>0</v>
      </c>
      <c r="F41" s="55">
        <v>0</v>
      </c>
      <c r="G41" s="62">
        <v>0</v>
      </c>
      <c r="H41" s="63">
        <v>0</v>
      </c>
      <c r="I41" s="63">
        <v>0</v>
      </c>
      <c r="J41" s="63">
        <v>0</v>
      </c>
      <c r="K41" s="64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</row>
    <row r="42" spans="1:16" x14ac:dyDescent="0.2">
      <c r="A42" s="54" t="s">
        <v>77</v>
      </c>
      <c r="B42" s="55">
        <v>30</v>
      </c>
      <c r="C42" s="55">
        <v>0</v>
      </c>
      <c r="D42" s="55">
        <v>0</v>
      </c>
      <c r="E42" s="55">
        <v>30</v>
      </c>
      <c r="F42" s="55">
        <v>0</v>
      </c>
      <c r="G42" s="62">
        <v>30</v>
      </c>
      <c r="H42" s="63">
        <v>0</v>
      </c>
      <c r="I42" s="63">
        <v>0</v>
      </c>
      <c r="J42" s="63">
        <v>30</v>
      </c>
      <c r="K42" s="64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</row>
    <row r="43" spans="1:16" x14ac:dyDescent="0.2">
      <c r="A43" s="54" t="s">
        <v>78</v>
      </c>
      <c r="B43" s="55">
        <v>28</v>
      </c>
      <c r="C43" s="55">
        <v>0</v>
      </c>
      <c r="D43" s="55">
        <v>28</v>
      </c>
      <c r="E43" s="55">
        <v>0</v>
      </c>
      <c r="F43" s="55">
        <v>0</v>
      </c>
      <c r="G43" s="62">
        <v>0</v>
      </c>
      <c r="H43" s="63">
        <v>0</v>
      </c>
      <c r="I43" s="63">
        <v>0</v>
      </c>
      <c r="J43" s="63">
        <v>0</v>
      </c>
      <c r="K43" s="64">
        <v>0</v>
      </c>
      <c r="L43" s="55">
        <v>28</v>
      </c>
      <c r="M43" s="55">
        <v>0</v>
      </c>
      <c r="N43" s="55">
        <v>28</v>
      </c>
      <c r="O43" s="55">
        <v>0</v>
      </c>
      <c r="P43" s="55">
        <v>0</v>
      </c>
    </row>
    <row r="44" spans="1:16" x14ac:dyDescent="0.2">
      <c r="A44" s="54" t="s">
        <v>79</v>
      </c>
      <c r="B44" s="55">
        <v>90</v>
      </c>
      <c r="C44" s="55">
        <v>90</v>
      </c>
      <c r="D44" s="55">
        <v>0</v>
      </c>
      <c r="E44" s="55">
        <v>0</v>
      </c>
      <c r="F44" s="55">
        <v>0</v>
      </c>
      <c r="G44" s="62">
        <v>0</v>
      </c>
      <c r="H44" s="63">
        <v>0</v>
      </c>
      <c r="I44" s="63">
        <v>0</v>
      </c>
      <c r="J44" s="63">
        <v>0</v>
      </c>
      <c r="K44" s="64">
        <v>0</v>
      </c>
      <c r="L44" s="55">
        <v>90</v>
      </c>
      <c r="M44" s="55">
        <v>90</v>
      </c>
      <c r="N44" s="55">
        <v>0</v>
      </c>
      <c r="O44" s="55">
        <v>0</v>
      </c>
      <c r="P44" s="55">
        <v>0</v>
      </c>
    </row>
    <row r="45" spans="1:16" x14ac:dyDescent="0.2">
      <c r="A45" s="54" t="s">
        <v>140</v>
      </c>
      <c r="B45" s="55">
        <v>1229</v>
      </c>
      <c r="C45" s="55">
        <v>494</v>
      </c>
      <c r="D45" s="55">
        <v>310</v>
      </c>
      <c r="E45" s="55">
        <v>0</v>
      </c>
      <c r="F45" s="55">
        <v>424</v>
      </c>
      <c r="G45" s="62">
        <v>598</v>
      </c>
      <c r="H45" s="63">
        <v>202</v>
      </c>
      <c r="I45" s="63">
        <v>141</v>
      </c>
      <c r="J45" s="63">
        <v>0</v>
      </c>
      <c r="K45" s="64">
        <v>255</v>
      </c>
      <c r="L45" s="55">
        <v>631</v>
      </c>
      <c r="M45" s="55">
        <v>292</v>
      </c>
      <c r="N45" s="55">
        <v>169</v>
      </c>
      <c r="O45" s="55">
        <v>0</v>
      </c>
      <c r="P45" s="55">
        <v>170</v>
      </c>
    </row>
    <row r="46" spans="1:16" x14ac:dyDescent="0.2">
      <c r="A46" s="54" t="s">
        <v>141</v>
      </c>
      <c r="B46" s="55">
        <v>44</v>
      </c>
      <c r="C46" s="55">
        <v>0</v>
      </c>
      <c r="D46" s="55">
        <v>14</v>
      </c>
      <c r="E46" s="55">
        <v>30</v>
      </c>
      <c r="F46" s="55">
        <v>0</v>
      </c>
      <c r="G46" s="65">
        <v>0</v>
      </c>
      <c r="H46" s="66">
        <v>0</v>
      </c>
      <c r="I46" s="66">
        <v>0</v>
      </c>
      <c r="J46" s="66">
        <v>0</v>
      </c>
      <c r="K46" s="67">
        <v>0</v>
      </c>
      <c r="L46" s="55">
        <v>44</v>
      </c>
      <c r="M46" s="55">
        <v>0</v>
      </c>
      <c r="N46" s="55">
        <v>14</v>
      </c>
      <c r="O46" s="55">
        <v>30</v>
      </c>
      <c r="P46" s="55">
        <v>0</v>
      </c>
    </row>
    <row r="47" spans="1:16" x14ac:dyDescent="0.2">
      <c r="A47" s="87" t="s">
        <v>235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</row>
    <row r="48" spans="1:16" x14ac:dyDescent="0.2">
      <c r="A48" s="83" t="s">
        <v>265</v>
      </c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BB199-5763-4D90-AF96-BEF7CA1FEA4E}">
  <dimension ref="A1:P37"/>
  <sheetViews>
    <sheetView view="pageBreakPreview" zoomScale="125" zoomScaleNormal="100" zoomScaleSheetLayoutView="125" workbookViewId="0">
      <selection activeCell="Q1" sqref="Q1:AF1048576"/>
    </sheetView>
  </sheetViews>
  <sheetFormatPr defaultColWidth="9.109375" defaultRowHeight="9.6" x14ac:dyDescent="0.2"/>
  <cols>
    <col min="1" max="1" width="16.5546875" style="54" customWidth="1"/>
    <col min="2" max="16" width="4.77734375" style="54" customWidth="1"/>
    <col min="17" max="16384" width="9.109375" style="54"/>
  </cols>
  <sheetData>
    <row r="1" spans="1:16" x14ac:dyDescent="0.2">
      <c r="A1" s="54" t="s">
        <v>282</v>
      </c>
    </row>
    <row r="2" spans="1:16" x14ac:dyDescent="0.2">
      <c r="A2" s="57"/>
      <c r="B2" s="122" t="s">
        <v>0</v>
      </c>
      <c r="C2" s="122"/>
      <c r="D2" s="122"/>
      <c r="E2" s="122"/>
      <c r="F2" s="122"/>
      <c r="G2" s="122" t="s">
        <v>1</v>
      </c>
      <c r="H2" s="122"/>
      <c r="I2" s="122"/>
      <c r="J2" s="122"/>
      <c r="K2" s="122"/>
      <c r="L2" s="122" t="s">
        <v>2</v>
      </c>
      <c r="M2" s="122"/>
      <c r="N2" s="122"/>
      <c r="O2" s="122"/>
      <c r="P2" s="123"/>
    </row>
    <row r="3" spans="1:16" x14ac:dyDescent="0.2">
      <c r="A3" s="84" t="s">
        <v>259</v>
      </c>
      <c r="B3" s="85" t="s">
        <v>0</v>
      </c>
      <c r="C3" s="85" t="s">
        <v>3</v>
      </c>
      <c r="D3" s="85" t="s">
        <v>236</v>
      </c>
      <c r="E3" s="85" t="s">
        <v>5</v>
      </c>
      <c r="F3" s="85" t="s">
        <v>237</v>
      </c>
      <c r="G3" s="85" t="s">
        <v>0</v>
      </c>
      <c r="H3" s="85" t="s">
        <v>3</v>
      </c>
      <c r="I3" s="85" t="s">
        <v>236</v>
      </c>
      <c r="J3" s="85" t="s">
        <v>5</v>
      </c>
      <c r="K3" s="85" t="s">
        <v>237</v>
      </c>
      <c r="L3" s="85" t="s">
        <v>0</v>
      </c>
      <c r="M3" s="85" t="s">
        <v>3</v>
      </c>
      <c r="N3" s="85" t="s">
        <v>236</v>
      </c>
      <c r="O3" s="85" t="s">
        <v>5</v>
      </c>
      <c r="P3" s="86" t="s">
        <v>237</v>
      </c>
    </row>
    <row r="4" spans="1:16" x14ac:dyDescent="0.2">
      <c r="A4" s="60" t="s">
        <v>320</v>
      </c>
      <c r="G4" s="82"/>
      <c r="H4" s="79"/>
      <c r="I4" s="79"/>
      <c r="J4" s="79"/>
      <c r="K4" s="57"/>
    </row>
    <row r="5" spans="1:16" x14ac:dyDescent="0.2">
      <c r="A5" s="60"/>
      <c r="G5" s="92"/>
      <c r="H5" s="91"/>
      <c r="I5" s="91"/>
      <c r="J5" s="91"/>
      <c r="K5" s="93"/>
    </row>
    <row r="6" spans="1:16" x14ac:dyDescent="0.2">
      <c r="A6" s="54" t="s">
        <v>321</v>
      </c>
      <c r="B6" s="55">
        <v>24048</v>
      </c>
      <c r="C6" s="55">
        <v>11478</v>
      </c>
      <c r="D6" s="55">
        <v>6630</v>
      </c>
      <c r="E6" s="55">
        <v>3522</v>
      </c>
      <c r="F6" s="55">
        <v>2419</v>
      </c>
      <c r="G6" s="62">
        <v>11071</v>
      </c>
      <c r="H6" s="63">
        <v>5031</v>
      </c>
      <c r="I6" s="63">
        <v>3118</v>
      </c>
      <c r="J6" s="63">
        <v>1776</v>
      </c>
      <c r="K6" s="64">
        <v>1146</v>
      </c>
      <c r="L6" s="55">
        <v>12978</v>
      </c>
      <c r="M6" s="55">
        <v>6446</v>
      </c>
      <c r="N6" s="55">
        <v>3512</v>
      </c>
      <c r="O6" s="55">
        <v>1746</v>
      </c>
      <c r="P6" s="55">
        <v>1273</v>
      </c>
    </row>
    <row r="7" spans="1:16" x14ac:dyDescent="0.2">
      <c r="A7" s="54" t="s">
        <v>145</v>
      </c>
      <c r="B7" s="55">
        <v>4849</v>
      </c>
      <c r="C7" s="55">
        <v>2471</v>
      </c>
      <c r="D7" s="55">
        <v>973</v>
      </c>
      <c r="E7" s="55">
        <v>1023</v>
      </c>
      <c r="F7" s="55">
        <v>382</v>
      </c>
      <c r="G7" s="62">
        <v>2116</v>
      </c>
      <c r="H7" s="63">
        <v>1056</v>
      </c>
      <c r="I7" s="63">
        <v>409</v>
      </c>
      <c r="J7" s="63">
        <v>482</v>
      </c>
      <c r="K7" s="64">
        <v>170</v>
      </c>
      <c r="L7" s="55">
        <v>2733</v>
      </c>
      <c r="M7" s="55">
        <v>1415</v>
      </c>
      <c r="N7" s="55">
        <v>564</v>
      </c>
      <c r="O7" s="55">
        <v>542</v>
      </c>
      <c r="P7" s="55">
        <v>212</v>
      </c>
    </row>
    <row r="8" spans="1:16" x14ac:dyDescent="0.2">
      <c r="A8" s="54" t="s">
        <v>308</v>
      </c>
      <c r="B8" s="88">
        <f t="shared" ref="B8:P8" si="0">B7*100/B6</f>
        <v>20.163838988689289</v>
      </c>
      <c r="C8" s="88">
        <f t="shared" si="0"/>
        <v>21.528140791078584</v>
      </c>
      <c r="D8" s="88">
        <f t="shared" si="0"/>
        <v>14.675716440422322</v>
      </c>
      <c r="E8" s="88">
        <f t="shared" si="0"/>
        <v>29.045996592844975</v>
      </c>
      <c r="F8" s="88">
        <f t="shared" si="0"/>
        <v>15.791649441918148</v>
      </c>
      <c r="G8" s="88">
        <f t="shared" si="0"/>
        <v>19.112997922500227</v>
      </c>
      <c r="H8" s="88">
        <f t="shared" si="0"/>
        <v>20.989862850327967</v>
      </c>
      <c r="I8" s="88">
        <f t="shared" si="0"/>
        <v>13.117382937780629</v>
      </c>
      <c r="J8" s="88">
        <f t="shared" si="0"/>
        <v>27.13963963963964</v>
      </c>
      <c r="K8" s="88">
        <f t="shared" si="0"/>
        <v>14.834205933682373</v>
      </c>
      <c r="L8" s="88">
        <f t="shared" si="0"/>
        <v>21.058714748035136</v>
      </c>
      <c r="M8" s="88">
        <f t="shared" si="0"/>
        <v>21.951597890164443</v>
      </c>
      <c r="N8" s="88">
        <f t="shared" si="0"/>
        <v>16.059225512528474</v>
      </c>
      <c r="O8" s="88">
        <f t="shared" si="0"/>
        <v>31.042382588774341</v>
      </c>
      <c r="P8" s="88">
        <f t="shared" si="0"/>
        <v>16.653574234092694</v>
      </c>
    </row>
    <row r="9" spans="1:16" x14ac:dyDescent="0.2">
      <c r="A9" s="54" t="s">
        <v>146</v>
      </c>
      <c r="B9" s="55">
        <v>19199</v>
      </c>
      <c r="C9" s="55">
        <v>9007</v>
      </c>
      <c r="D9" s="55">
        <v>5657</v>
      </c>
      <c r="E9" s="55">
        <v>2498</v>
      </c>
      <c r="F9" s="55">
        <v>2037</v>
      </c>
      <c r="G9" s="62">
        <v>8954</v>
      </c>
      <c r="H9" s="63">
        <v>3976</v>
      </c>
      <c r="I9" s="63">
        <v>2708</v>
      </c>
      <c r="J9" s="63">
        <v>1294</v>
      </c>
      <c r="K9" s="64">
        <v>976</v>
      </c>
      <c r="L9" s="55">
        <v>10245</v>
      </c>
      <c r="M9" s="55">
        <v>5031</v>
      </c>
      <c r="N9" s="55">
        <v>2948</v>
      </c>
      <c r="O9" s="55">
        <v>1204</v>
      </c>
      <c r="P9" s="55">
        <v>1061</v>
      </c>
    </row>
    <row r="10" spans="1:16" x14ac:dyDescent="0.2">
      <c r="B10" s="85" t="s">
        <v>0</v>
      </c>
      <c r="C10" s="85" t="s">
        <v>3</v>
      </c>
      <c r="D10" s="85" t="s">
        <v>236</v>
      </c>
      <c r="E10" s="85" t="s">
        <v>5</v>
      </c>
      <c r="F10" s="85" t="s">
        <v>237</v>
      </c>
      <c r="G10" s="62"/>
      <c r="H10" s="63"/>
      <c r="I10" s="63"/>
      <c r="J10" s="63"/>
      <c r="K10" s="64"/>
      <c r="L10" s="55"/>
      <c r="M10" s="55"/>
      <c r="N10" s="55"/>
      <c r="O10" s="55"/>
      <c r="P10" s="55"/>
    </row>
    <row r="11" spans="1:16" x14ac:dyDescent="0.2">
      <c r="A11" s="60" t="s">
        <v>322</v>
      </c>
      <c r="B11" s="89"/>
      <c r="C11" s="89"/>
      <c r="D11" s="89"/>
      <c r="E11" s="89"/>
      <c r="F11" s="89"/>
      <c r="G11" s="62"/>
      <c r="H11" s="63"/>
      <c r="I11" s="63"/>
      <c r="J11" s="63"/>
      <c r="K11" s="64"/>
      <c r="L11" s="55"/>
      <c r="M11" s="55"/>
      <c r="N11" s="55"/>
      <c r="O11" s="55"/>
      <c r="P11" s="55"/>
    </row>
    <row r="12" spans="1:16" x14ac:dyDescent="0.2">
      <c r="A12" s="60"/>
      <c r="B12" s="55"/>
      <c r="C12" s="55"/>
      <c r="D12" s="55"/>
      <c r="E12" s="55"/>
      <c r="F12" s="55"/>
      <c r="G12" s="62"/>
      <c r="H12" s="63"/>
      <c r="I12" s="63"/>
      <c r="J12" s="63"/>
      <c r="K12" s="64"/>
      <c r="L12" s="55"/>
      <c r="M12" s="55"/>
      <c r="N12" s="55"/>
      <c r="O12" s="55"/>
      <c r="P12" s="55"/>
    </row>
    <row r="13" spans="1:16" x14ac:dyDescent="0.2">
      <c r="A13" s="54" t="s">
        <v>319</v>
      </c>
      <c r="B13" s="55">
        <v>24048</v>
      </c>
      <c r="C13" s="55">
        <v>11478</v>
      </c>
      <c r="D13" s="55">
        <v>6630</v>
      </c>
      <c r="E13" s="55">
        <v>3522</v>
      </c>
      <c r="F13" s="55">
        <v>2419</v>
      </c>
      <c r="G13" s="62">
        <v>11071</v>
      </c>
      <c r="H13" s="63">
        <v>5031</v>
      </c>
      <c r="I13" s="63">
        <v>3118</v>
      </c>
      <c r="J13" s="63">
        <v>1776</v>
      </c>
      <c r="K13" s="64">
        <v>1146</v>
      </c>
      <c r="L13" s="55">
        <v>12978</v>
      </c>
      <c r="M13" s="55">
        <v>6446</v>
      </c>
      <c r="N13" s="55">
        <v>3512</v>
      </c>
      <c r="O13" s="55">
        <v>1746</v>
      </c>
      <c r="P13" s="55">
        <v>1273</v>
      </c>
    </row>
    <row r="14" spans="1:16" x14ac:dyDescent="0.2">
      <c r="A14" s="54" t="s">
        <v>147</v>
      </c>
      <c r="B14" s="55">
        <v>4849</v>
      </c>
      <c r="C14" s="55">
        <v>2471</v>
      </c>
      <c r="D14" s="55">
        <v>973</v>
      </c>
      <c r="E14" s="55">
        <v>1023</v>
      </c>
      <c r="F14" s="55">
        <v>382</v>
      </c>
      <c r="G14" s="62">
        <v>2116</v>
      </c>
      <c r="H14" s="63">
        <v>1056</v>
      </c>
      <c r="I14" s="63">
        <v>409</v>
      </c>
      <c r="J14" s="63">
        <v>482</v>
      </c>
      <c r="K14" s="64">
        <v>170</v>
      </c>
      <c r="L14" s="55">
        <v>2733</v>
      </c>
      <c r="M14" s="55">
        <v>1415</v>
      </c>
      <c r="N14" s="55">
        <v>564</v>
      </c>
      <c r="O14" s="55">
        <v>542</v>
      </c>
      <c r="P14" s="55">
        <v>212</v>
      </c>
    </row>
    <row r="15" spans="1:16" x14ac:dyDescent="0.2">
      <c r="A15" s="54" t="s">
        <v>64</v>
      </c>
      <c r="B15" s="55">
        <v>9439</v>
      </c>
      <c r="C15" s="55">
        <v>8737</v>
      </c>
      <c r="D15" s="55">
        <v>310</v>
      </c>
      <c r="E15" s="55">
        <v>391</v>
      </c>
      <c r="F15" s="55">
        <v>0</v>
      </c>
      <c r="G15" s="62">
        <v>4038</v>
      </c>
      <c r="H15" s="63">
        <v>3863</v>
      </c>
      <c r="I15" s="63">
        <v>85</v>
      </c>
      <c r="J15" s="63">
        <v>90</v>
      </c>
      <c r="K15" s="64">
        <v>0</v>
      </c>
      <c r="L15" s="55">
        <v>5401</v>
      </c>
      <c r="M15" s="55">
        <v>4874</v>
      </c>
      <c r="N15" s="55">
        <v>226</v>
      </c>
      <c r="O15" s="55">
        <v>301</v>
      </c>
      <c r="P15" s="55">
        <v>0</v>
      </c>
    </row>
    <row r="16" spans="1:16" x14ac:dyDescent="0.2">
      <c r="A16" s="54" t="s">
        <v>65</v>
      </c>
      <c r="B16" s="55">
        <v>7537</v>
      </c>
      <c r="C16" s="55">
        <v>180</v>
      </c>
      <c r="D16" s="55">
        <v>5290</v>
      </c>
      <c r="E16" s="55">
        <v>30</v>
      </c>
      <c r="F16" s="55">
        <v>2037</v>
      </c>
      <c r="G16" s="62">
        <v>3676</v>
      </c>
      <c r="H16" s="63">
        <v>90</v>
      </c>
      <c r="I16" s="63">
        <v>2610</v>
      </c>
      <c r="J16" s="63">
        <v>0</v>
      </c>
      <c r="K16" s="64">
        <v>976</v>
      </c>
      <c r="L16" s="55">
        <v>3861</v>
      </c>
      <c r="M16" s="55">
        <v>90</v>
      </c>
      <c r="N16" s="55">
        <v>2680</v>
      </c>
      <c r="O16" s="55">
        <v>30</v>
      </c>
      <c r="P16" s="55">
        <v>1061</v>
      </c>
    </row>
    <row r="17" spans="1:16" x14ac:dyDescent="0.2">
      <c r="A17" s="54" t="s">
        <v>66</v>
      </c>
      <c r="B17" s="55">
        <v>2132</v>
      </c>
      <c r="C17" s="55">
        <v>22</v>
      </c>
      <c r="D17" s="55">
        <v>85</v>
      </c>
      <c r="E17" s="55">
        <v>30</v>
      </c>
      <c r="F17" s="55">
        <v>1995</v>
      </c>
      <c r="G17" s="62">
        <v>984</v>
      </c>
      <c r="H17" s="63">
        <v>22</v>
      </c>
      <c r="I17" s="63">
        <v>28</v>
      </c>
      <c r="J17" s="63">
        <v>0</v>
      </c>
      <c r="K17" s="64">
        <v>934</v>
      </c>
      <c r="L17" s="55">
        <v>1148</v>
      </c>
      <c r="M17" s="55">
        <v>0</v>
      </c>
      <c r="N17" s="55">
        <v>56</v>
      </c>
      <c r="O17" s="55">
        <v>30</v>
      </c>
      <c r="P17" s="55">
        <v>1061</v>
      </c>
    </row>
    <row r="18" spans="1:16" x14ac:dyDescent="0.2">
      <c r="A18" s="54" t="s">
        <v>148</v>
      </c>
      <c r="B18" s="55">
        <v>1911</v>
      </c>
      <c r="C18" s="55">
        <v>45</v>
      </c>
      <c r="D18" s="55">
        <v>0</v>
      </c>
      <c r="E18" s="55">
        <v>1866</v>
      </c>
      <c r="F18" s="55">
        <v>0</v>
      </c>
      <c r="G18" s="62">
        <v>1174</v>
      </c>
      <c r="H18" s="63">
        <v>0</v>
      </c>
      <c r="I18" s="63">
        <v>0</v>
      </c>
      <c r="J18" s="63">
        <v>1174</v>
      </c>
      <c r="K18" s="64">
        <v>0</v>
      </c>
      <c r="L18" s="55">
        <v>737</v>
      </c>
      <c r="M18" s="55">
        <v>45</v>
      </c>
      <c r="N18" s="55">
        <v>0</v>
      </c>
      <c r="O18" s="55">
        <v>692</v>
      </c>
      <c r="P18" s="55">
        <v>0</v>
      </c>
    </row>
    <row r="19" spans="1:16" x14ac:dyDescent="0.2">
      <c r="A19" s="54" t="s">
        <v>149</v>
      </c>
      <c r="B19" s="55">
        <v>312</v>
      </c>
      <c r="C19" s="55">
        <v>45</v>
      </c>
      <c r="D19" s="55">
        <v>56</v>
      </c>
      <c r="E19" s="55">
        <v>211</v>
      </c>
      <c r="F19" s="55">
        <v>0</v>
      </c>
      <c r="G19" s="62">
        <v>67</v>
      </c>
      <c r="H19" s="63">
        <v>22</v>
      </c>
      <c r="I19" s="63">
        <v>14</v>
      </c>
      <c r="J19" s="63">
        <v>30</v>
      </c>
      <c r="K19" s="64">
        <v>0</v>
      </c>
      <c r="L19" s="55">
        <v>245</v>
      </c>
      <c r="M19" s="55">
        <v>22</v>
      </c>
      <c r="N19" s="55">
        <v>42</v>
      </c>
      <c r="O19" s="55">
        <v>181</v>
      </c>
      <c r="P19" s="55">
        <v>0</v>
      </c>
    </row>
    <row r="20" spans="1:16" x14ac:dyDescent="0.2">
      <c r="B20" s="55"/>
      <c r="C20" s="55"/>
      <c r="D20" s="55"/>
      <c r="E20" s="55"/>
      <c r="F20" s="55"/>
      <c r="G20" s="62"/>
      <c r="H20" s="63"/>
      <c r="I20" s="63"/>
      <c r="J20" s="63"/>
      <c r="K20" s="64"/>
      <c r="L20" s="55"/>
      <c r="M20" s="55"/>
      <c r="N20" s="55"/>
      <c r="O20" s="55"/>
      <c r="P20" s="55"/>
    </row>
    <row r="21" spans="1:16" x14ac:dyDescent="0.2">
      <c r="A21" s="54" t="s">
        <v>318</v>
      </c>
      <c r="B21" s="94" t="s">
        <v>157</v>
      </c>
      <c r="C21" s="88">
        <f>C15*100/C13</f>
        <v>76.11953301968984</v>
      </c>
      <c r="D21" s="88">
        <f>D16*100/D13</f>
        <v>79.788838612368025</v>
      </c>
      <c r="E21" s="88">
        <f>E18*100/E13</f>
        <v>52.981260647359456</v>
      </c>
      <c r="F21" s="88">
        <f>F17*100/F13</f>
        <v>82.472095907399748</v>
      </c>
      <c r="G21" s="94" t="s">
        <v>157</v>
      </c>
      <c r="H21" s="88">
        <f>H15*100/H13</f>
        <v>76.783939574637245</v>
      </c>
      <c r="I21" s="88">
        <f>I16*100/I13</f>
        <v>83.707504810776143</v>
      </c>
      <c r="J21" s="88">
        <f>J18*100/J13</f>
        <v>66.103603603603602</v>
      </c>
      <c r="K21" s="88">
        <f>K17*100/K13</f>
        <v>81.500872600349041</v>
      </c>
      <c r="L21" s="94" t="s">
        <v>157</v>
      </c>
      <c r="M21" s="88">
        <f>M15*100/M13</f>
        <v>75.612783121315545</v>
      </c>
      <c r="N21" s="88">
        <f>N16*100/N13</f>
        <v>76.309794988610477</v>
      </c>
      <c r="O21" s="88">
        <f>O18*100/O13</f>
        <v>39.633447880870563</v>
      </c>
      <c r="P21" s="88">
        <f>P17*100/P13</f>
        <v>83.346425765907313</v>
      </c>
    </row>
    <row r="22" spans="1:16" x14ac:dyDescent="0.2">
      <c r="B22" s="55"/>
      <c r="C22" s="55"/>
      <c r="D22" s="55"/>
      <c r="E22" s="55"/>
      <c r="F22" s="55"/>
      <c r="G22" s="62"/>
      <c r="H22" s="63"/>
      <c r="I22" s="63"/>
      <c r="J22" s="63"/>
      <c r="K22" s="64"/>
      <c r="L22" s="55"/>
      <c r="M22" s="55"/>
      <c r="N22" s="55"/>
      <c r="O22" s="55"/>
      <c r="P22" s="55"/>
    </row>
    <row r="23" spans="1:16" x14ac:dyDescent="0.2">
      <c r="A23" s="60" t="s">
        <v>323</v>
      </c>
      <c r="B23" s="55"/>
      <c r="C23" s="55"/>
      <c r="D23" s="55"/>
      <c r="E23" s="55"/>
      <c r="F23" s="55"/>
      <c r="G23" s="62"/>
      <c r="H23" s="63"/>
      <c r="I23" s="63"/>
      <c r="J23" s="63"/>
      <c r="K23" s="64"/>
      <c r="L23" s="55"/>
      <c r="M23" s="55"/>
      <c r="N23" s="55"/>
      <c r="O23" s="55"/>
      <c r="P23" s="55"/>
    </row>
    <row r="24" spans="1:16" x14ac:dyDescent="0.2">
      <c r="B24" s="55"/>
      <c r="C24" s="55"/>
      <c r="D24" s="55"/>
      <c r="E24" s="55"/>
      <c r="F24" s="55"/>
      <c r="G24" s="62"/>
      <c r="H24" s="63"/>
      <c r="I24" s="63"/>
      <c r="J24" s="63"/>
      <c r="K24" s="64"/>
      <c r="L24" s="55"/>
      <c r="M24" s="55"/>
      <c r="N24" s="55"/>
      <c r="O24" s="55"/>
      <c r="P24" s="55"/>
    </row>
    <row r="25" spans="1:16" x14ac:dyDescent="0.2">
      <c r="A25" s="54" t="s">
        <v>319</v>
      </c>
      <c r="B25" s="55">
        <v>24048</v>
      </c>
      <c r="C25" s="55">
        <v>11478</v>
      </c>
      <c r="D25" s="55">
        <v>6630</v>
      </c>
      <c r="E25" s="55">
        <v>3522</v>
      </c>
      <c r="F25" s="55">
        <v>2419</v>
      </c>
      <c r="G25" s="62">
        <v>11071</v>
      </c>
      <c r="H25" s="63">
        <v>5031</v>
      </c>
      <c r="I25" s="63">
        <v>3118</v>
      </c>
      <c r="J25" s="63">
        <v>1776</v>
      </c>
      <c r="K25" s="64">
        <v>1146</v>
      </c>
      <c r="L25" s="55">
        <v>12978</v>
      </c>
      <c r="M25" s="55">
        <v>6446</v>
      </c>
      <c r="N25" s="55">
        <v>3512</v>
      </c>
      <c r="O25" s="55">
        <v>1746</v>
      </c>
      <c r="P25" s="55">
        <v>1273</v>
      </c>
    </row>
    <row r="26" spans="1:16" x14ac:dyDescent="0.2">
      <c r="A26" s="54" t="s">
        <v>324</v>
      </c>
      <c r="B26" s="55">
        <v>7308</v>
      </c>
      <c r="C26" s="55">
        <v>5166</v>
      </c>
      <c r="D26" s="55">
        <v>1382</v>
      </c>
      <c r="E26" s="55">
        <v>632</v>
      </c>
      <c r="F26" s="55">
        <v>127</v>
      </c>
      <c r="G26" s="62">
        <v>3317</v>
      </c>
      <c r="H26" s="63">
        <v>2269</v>
      </c>
      <c r="I26" s="63">
        <v>705</v>
      </c>
      <c r="J26" s="63">
        <v>301</v>
      </c>
      <c r="K26" s="64">
        <v>42</v>
      </c>
      <c r="L26" s="55">
        <v>3991</v>
      </c>
      <c r="M26" s="55">
        <v>2897</v>
      </c>
      <c r="N26" s="55">
        <v>677</v>
      </c>
      <c r="O26" s="55">
        <v>331</v>
      </c>
      <c r="P26" s="55">
        <v>85</v>
      </c>
    </row>
    <row r="27" spans="1:16" x14ac:dyDescent="0.2">
      <c r="A27" s="54" t="s">
        <v>150</v>
      </c>
      <c r="B27" s="55">
        <v>9777</v>
      </c>
      <c r="C27" s="55">
        <v>2853</v>
      </c>
      <c r="D27" s="55">
        <v>3781</v>
      </c>
      <c r="E27" s="55">
        <v>1234</v>
      </c>
      <c r="F27" s="55">
        <v>1910</v>
      </c>
      <c r="G27" s="62">
        <v>4670</v>
      </c>
      <c r="H27" s="63">
        <v>1280</v>
      </c>
      <c r="I27" s="63">
        <v>1763</v>
      </c>
      <c r="J27" s="63">
        <v>692</v>
      </c>
      <c r="K27" s="64">
        <v>934</v>
      </c>
      <c r="L27" s="55">
        <v>5107</v>
      </c>
      <c r="M27" s="55">
        <v>1572</v>
      </c>
      <c r="N27" s="55">
        <v>2017</v>
      </c>
      <c r="O27" s="55">
        <v>542</v>
      </c>
      <c r="P27" s="55">
        <v>976</v>
      </c>
    </row>
    <row r="28" spans="1:16" x14ac:dyDescent="0.2">
      <c r="A28" s="54" t="s">
        <v>325</v>
      </c>
      <c r="B28" s="55">
        <v>1889</v>
      </c>
      <c r="C28" s="55">
        <v>876</v>
      </c>
      <c r="D28" s="55">
        <v>381</v>
      </c>
      <c r="E28" s="55">
        <v>632</v>
      </c>
      <c r="F28" s="55">
        <v>0</v>
      </c>
      <c r="G28" s="62">
        <v>880</v>
      </c>
      <c r="H28" s="63">
        <v>382</v>
      </c>
      <c r="I28" s="63">
        <v>197</v>
      </c>
      <c r="J28" s="63">
        <v>301</v>
      </c>
      <c r="K28" s="64">
        <v>0</v>
      </c>
      <c r="L28" s="55">
        <v>1009</v>
      </c>
      <c r="M28" s="55">
        <v>494</v>
      </c>
      <c r="N28" s="55">
        <v>183</v>
      </c>
      <c r="O28" s="55">
        <v>331</v>
      </c>
      <c r="P28" s="55">
        <v>0</v>
      </c>
    </row>
    <row r="29" spans="1:16" x14ac:dyDescent="0.2">
      <c r="A29" s="54" t="s">
        <v>151</v>
      </c>
      <c r="B29" s="55">
        <v>225</v>
      </c>
      <c r="C29" s="55">
        <v>112</v>
      </c>
      <c r="D29" s="55">
        <v>113</v>
      </c>
      <c r="E29" s="55">
        <v>0</v>
      </c>
      <c r="F29" s="55">
        <v>0</v>
      </c>
      <c r="G29" s="62">
        <v>87</v>
      </c>
      <c r="H29" s="63">
        <v>45</v>
      </c>
      <c r="I29" s="63">
        <v>42</v>
      </c>
      <c r="J29" s="63">
        <v>0</v>
      </c>
      <c r="K29" s="64">
        <v>0</v>
      </c>
      <c r="L29" s="55">
        <v>138</v>
      </c>
      <c r="M29" s="55">
        <v>67</v>
      </c>
      <c r="N29" s="55">
        <v>71</v>
      </c>
      <c r="O29" s="55">
        <v>0</v>
      </c>
      <c r="P29" s="55">
        <v>0</v>
      </c>
    </row>
    <row r="30" spans="1:16" x14ac:dyDescent="0.2">
      <c r="A30" s="54" t="s">
        <v>152</v>
      </c>
      <c r="B30" s="55">
        <v>4849</v>
      </c>
      <c r="C30" s="55">
        <v>2471</v>
      </c>
      <c r="D30" s="55">
        <v>973</v>
      </c>
      <c r="E30" s="55">
        <v>1023</v>
      </c>
      <c r="F30" s="55">
        <v>382</v>
      </c>
      <c r="G30" s="65">
        <v>2116</v>
      </c>
      <c r="H30" s="66">
        <v>1056</v>
      </c>
      <c r="I30" s="66">
        <v>409</v>
      </c>
      <c r="J30" s="66">
        <v>482</v>
      </c>
      <c r="K30" s="67">
        <v>170</v>
      </c>
      <c r="L30" s="55">
        <v>2733</v>
      </c>
      <c r="M30" s="55">
        <v>1415</v>
      </c>
      <c r="N30" s="55">
        <v>564</v>
      </c>
      <c r="O30" s="55">
        <v>542</v>
      </c>
      <c r="P30" s="55">
        <v>212</v>
      </c>
    </row>
    <row r="31" spans="1:16" x14ac:dyDescent="0.2">
      <c r="A31" s="54" t="s">
        <v>326</v>
      </c>
    </row>
    <row r="32" spans="1:16" x14ac:dyDescent="0.2">
      <c r="A32" s="54" t="s">
        <v>315</v>
      </c>
      <c r="B32" s="90">
        <f t="shared" ref="B32:P32" si="1">B26*100/(B$25-B$30)</f>
        <v>38.064482525131517</v>
      </c>
      <c r="C32" s="90">
        <f t="shared" si="1"/>
        <v>57.355390252026204</v>
      </c>
      <c r="D32" s="90">
        <f t="shared" si="1"/>
        <v>24.429909846208236</v>
      </c>
      <c r="E32" s="90">
        <f t="shared" si="1"/>
        <v>25.290116046418568</v>
      </c>
      <c r="F32" s="90">
        <f t="shared" si="1"/>
        <v>6.2346588119783997</v>
      </c>
      <c r="G32" s="90">
        <f t="shared" si="1"/>
        <v>37.040759352317139</v>
      </c>
      <c r="H32" s="90">
        <f t="shared" si="1"/>
        <v>57.081761006289305</v>
      </c>
      <c r="I32" s="90">
        <f t="shared" si="1"/>
        <v>26.024363233665561</v>
      </c>
      <c r="J32" s="90">
        <f t="shared" si="1"/>
        <v>23.261205564142195</v>
      </c>
      <c r="K32" s="90">
        <f t="shared" si="1"/>
        <v>4.3032786885245899</v>
      </c>
      <c r="L32" s="90">
        <f t="shared" si="1"/>
        <v>38.955588091752077</v>
      </c>
      <c r="M32" s="90">
        <f t="shared" si="1"/>
        <v>57.582985489962233</v>
      </c>
      <c r="N32" s="90">
        <f t="shared" si="1"/>
        <v>22.964721845318859</v>
      </c>
      <c r="O32" s="90">
        <f t="shared" si="1"/>
        <v>27.491694352159467</v>
      </c>
      <c r="P32" s="90">
        <f t="shared" si="1"/>
        <v>8.0113100848256362</v>
      </c>
    </row>
    <row r="33" spans="1:16" x14ac:dyDescent="0.2">
      <c r="A33" s="54" t="s">
        <v>316</v>
      </c>
      <c r="B33" s="90">
        <f t="shared" ref="B33:P33" si="2">B27*100/(B$25-B$30)</f>
        <v>50.924527319131208</v>
      </c>
      <c r="C33" s="90">
        <f t="shared" si="2"/>
        <v>31.675363606084158</v>
      </c>
      <c r="D33" s="90">
        <f t="shared" si="2"/>
        <v>66.837546402686939</v>
      </c>
      <c r="E33" s="90">
        <f t="shared" si="2"/>
        <v>49.379751900760304</v>
      </c>
      <c r="F33" s="90">
        <f t="shared" si="2"/>
        <v>93.765341188021594</v>
      </c>
      <c r="G33" s="90">
        <f t="shared" si="2"/>
        <v>52.149637074260191</v>
      </c>
      <c r="H33" s="90">
        <f t="shared" si="2"/>
        <v>32.20125786163522</v>
      </c>
      <c r="I33" s="90">
        <f t="shared" si="2"/>
        <v>65.079365079365076</v>
      </c>
      <c r="J33" s="90">
        <f t="shared" si="2"/>
        <v>53.477588871715611</v>
      </c>
      <c r="K33" s="90">
        <f t="shared" si="2"/>
        <v>95.696721311475414</v>
      </c>
      <c r="L33" s="90">
        <f t="shared" si="2"/>
        <v>49.848706686188386</v>
      </c>
      <c r="M33" s="90">
        <f t="shared" si="2"/>
        <v>31.246273106738222</v>
      </c>
      <c r="N33" s="90">
        <f t="shared" si="2"/>
        <v>68.419267299864316</v>
      </c>
      <c r="O33" s="90">
        <f t="shared" si="2"/>
        <v>45.016611295681066</v>
      </c>
      <c r="P33" s="90">
        <f t="shared" si="2"/>
        <v>91.988689915174362</v>
      </c>
    </row>
    <row r="34" spans="1:16" x14ac:dyDescent="0.2">
      <c r="A34" s="54" t="s">
        <v>317</v>
      </c>
      <c r="B34" s="90">
        <f t="shared" ref="B34:P34" si="3">B28*100/(B$25-B$30)</f>
        <v>9.8390541174019486</v>
      </c>
      <c r="C34" s="90">
        <f t="shared" si="3"/>
        <v>9.725768846452759</v>
      </c>
      <c r="D34" s="90">
        <f t="shared" si="3"/>
        <v>6.7350185610747744</v>
      </c>
      <c r="E34" s="90">
        <f t="shared" si="3"/>
        <v>25.290116046418568</v>
      </c>
      <c r="F34" s="90">
        <f t="shared" si="3"/>
        <v>0</v>
      </c>
      <c r="G34" s="90">
        <f t="shared" si="3"/>
        <v>9.8269123394751539</v>
      </c>
      <c r="H34" s="90">
        <f t="shared" si="3"/>
        <v>9.6100628930817606</v>
      </c>
      <c r="I34" s="90">
        <f t="shared" si="3"/>
        <v>7.2720561092654119</v>
      </c>
      <c r="J34" s="90">
        <f t="shared" si="3"/>
        <v>23.261205564142195</v>
      </c>
      <c r="K34" s="90">
        <f t="shared" si="3"/>
        <v>0</v>
      </c>
      <c r="L34" s="90">
        <f t="shared" si="3"/>
        <v>9.8487066861883843</v>
      </c>
      <c r="M34" s="90">
        <f t="shared" si="3"/>
        <v>9.819121447028424</v>
      </c>
      <c r="N34" s="90">
        <f t="shared" si="3"/>
        <v>6.2075983717774763</v>
      </c>
      <c r="O34" s="90">
        <f t="shared" si="3"/>
        <v>27.491694352159467</v>
      </c>
      <c r="P34" s="90">
        <f t="shared" si="3"/>
        <v>0</v>
      </c>
    </row>
    <row r="35" spans="1:16" x14ac:dyDescent="0.2">
      <c r="A35" s="90" t="e">
        <f t="shared" ref="A35:P35" si="4">A29*100/(A$25-A$30)</f>
        <v>#VALUE!</v>
      </c>
      <c r="B35" s="90">
        <f t="shared" si="4"/>
        <v>1.1719360383353299</v>
      </c>
      <c r="C35" s="90">
        <f t="shared" si="4"/>
        <v>1.2434772954368825</v>
      </c>
      <c r="D35" s="90">
        <f t="shared" si="4"/>
        <v>1.9975251900300512</v>
      </c>
      <c r="E35" s="90">
        <f t="shared" si="4"/>
        <v>0</v>
      </c>
      <c r="F35" s="90">
        <f t="shared" si="4"/>
        <v>0</v>
      </c>
      <c r="G35" s="90">
        <f t="shared" si="4"/>
        <v>0.9715242881072027</v>
      </c>
      <c r="H35" s="90">
        <f t="shared" si="4"/>
        <v>1.1320754716981132</v>
      </c>
      <c r="I35" s="90">
        <f t="shared" si="4"/>
        <v>1.5503875968992249</v>
      </c>
      <c r="J35" s="90">
        <f t="shared" si="4"/>
        <v>0</v>
      </c>
      <c r="K35" s="90">
        <f t="shared" si="4"/>
        <v>0</v>
      </c>
      <c r="L35" s="90">
        <f t="shared" si="4"/>
        <v>1.3469985358711567</v>
      </c>
      <c r="M35" s="90">
        <f t="shared" si="4"/>
        <v>1.3317431922083085</v>
      </c>
      <c r="N35" s="90">
        <f t="shared" si="4"/>
        <v>2.4084124830393487</v>
      </c>
      <c r="O35" s="90">
        <f t="shared" si="4"/>
        <v>0</v>
      </c>
      <c r="P35" s="90">
        <f t="shared" si="4"/>
        <v>0</v>
      </c>
    </row>
    <row r="36" spans="1:16" x14ac:dyDescent="0.2">
      <c r="A36" s="87" t="s">
        <v>235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</row>
    <row r="37" spans="1:16" x14ac:dyDescent="0.2">
      <c r="A37" s="83" t="s">
        <v>265</v>
      </c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1"/>
  <sheetViews>
    <sheetView view="pageBreakPreview" zoomScaleNormal="100" zoomScaleSheetLayoutView="100" workbookViewId="0">
      <selection activeCell="F16" sqref="F16"/>
    </sheetView>
  </sheetViews>
  <sheetFormatPr defaultColWidth="9.109375" defaultRowHeight="10.199999999999999" x14ac:dyDescent="0.2"/>
  <cols>
    <col min="1" max="16384" width="9.109375" style="3"/>
  </cols>
  <sheetData>
    <row r="1" spans="1:8" x14ac:dyDescent="0.2">
      <c r="A1" s="3" t="s">
        <v>291</v>
      </c>
      <c r="H1" s="10"/>
    </row>
    <row r="2" spans="1:8" x14ac:dyDescent="0.2">
      <c r="A2" s="51" t="s">
        <v>259</v>
      </c>
      <c r="B2" s="52" t="s">
        <v>0</v>
      </c>
      <c r="C2" s="52" t="s">
        <v>286</v>
      </c>
      <c r="D2" s="52" t="s">
        <v>287</v>
      </c>
      <c r="E2" s="52" t="s">
        <v>288</v>
      </c>
      <c r="F2" s="52" t="s">
        <v>289</v>
      </c>
      <c r="G2" s="52" t="s">
        <v>248</v>
      </c>
      <c r="H2" s="53" t="s">
        <v>292</v>
      </c>
    </row>
    <row r="3" spans="1:8" x14ac:dyDescent="0.2">
      <c r="A3" s="11" t="s">
        <v>293</v>
      </c>
      <c r="H3" s="10"/>
    </row>
    <row r="4" spans="1:8" x14ac:dyDescent="0.2">
      <c r="A4" s="3" t="s">
        <v>0</v>
      </c>
      <c r="B4" s="9">
        <v>18887</v>
      </c>
      <c r="C4" s="9">
        <v>4584</v>
      </c>
      <c r="D4" s="9">
        <v>5153</v>
      </c>
      <c r="E4" s="9">
        <v>6939</v>
      </c>
      <c r="F4" s="9">
        <v>1750</v>
      </c>
      <c r="G4" s="9">
        <v>460</v>
      </c>
      <c r="H4" s="10">
        <v>29.1</v>
      </c>
    </row>
    <row r="5" spans="1:8" x14ac:dyDescent="0.2">
      <c r="A5" s="3" t="s">
        <v>153</v>
      </c>
      <c r="B5" s="9">
        <v>7475</v>
      </c>
      <c r="C5" s="9">
        <v>871</v>
      </c>
      <c r="D5" s="9">
        <v>2576</v>
      </c>
      <c r="E5" s="9">
        <v>2982</v>
      </c>
      <c r="F5" s="9">
        <v>708</v>
      </c>
      <c r="G5" s="9">
        <v>337</v>
      </c>
      <c r="H5" s="10">
        <v>31.5</v>
      </c>
    </row>
    <row r="6" spans="1:8" x14ac:dyDescent="0.2">
      <c r="A6" s="3" t="s">
        <v>154</v>
      </c>
      <c r="B6" s="9">
        <v>11412</v>
      </c>
      <c r="C6" s="9">
        <v>3713</v>
      </c>
      <c r="D6" s="9">
        <v>2577</v>
      </c>
      <c r="E6" s="9">
        <v>3957</v>
      </c>
      <c r="F6" s="9">
        <v>1042</v>
      </c>
      <c r="G6" s="9">
        <v>123</v>
      </c>
      <c r="H6" s="10">
        <v>26.6</v>
      </c>
    </row>
    <row r="7" spans="1:8" x14ac:dyDescent="0.2">
      <c r="B7" s="9"/>
      <c r="C7" s="9"/>
      <c r="D7" s="9"/>
      <c r="E7" s="9"/>
      <c r="F7" s="9"/>
      <c r="G7" s="9"/>
      <c r="H7" s="10"/>
    </row>
    <row r="8" spans="1:8" x14ac:dyDescent="0.2">
      <c r="B8" s="9"/>
      <c r="C8" s="9"/>
      <c r="D8" s="9"/>
      <c r="E8" s="9"/>
      <c r="F8" s="9"/>
      <c r="G8" s="9"/>
      <c r="H8" s="10"/>
    </row>
    <row r="9" spans="1:8" x14ac:dyDescent="0.2">
      <c r="B9" s="9"/>
      <c r="C9" s="9"/>
      <c r="D9" s="9"/>
      <c r="E9" s="9"/>
      <c r="F9" s="9"/>
      <c r="G9" s="9"/>
      <c r="H9" s="10"/>
    </row>
    <row r="10" spans="1:8" x14ac:dyDescent="0.2">
      <c r="B10" s="9"/>
      <c r="C10" s="9"/>
      <c r="D10" s="9"/>
      <c r="E10" s="9"/>
      <c r="F10" s="9"/>
      <c r="G10" s="9"/>
      <c r="H10" s="10"/>
    </row>
    <row r="11" spans="1:8" x14ac:dyDescent="0.2">
      <c r="A11" s="11" t="s">
        <v>283</v>
      </c>
      <c r="B11" s="9"/>
      <c r="C11" s="9"/>
      <c r="D11" s="9"/>
      <c r="E11" s="9"/>
      <c r="F11" s="9"/>
      <c r="G11" s="9"/>
      <c r="H11" s="10"/>
    </row>
    <row r="12" spans="1:8" x14ac:dyDescent="0.2">
      <c r="A12" s="3" t="s">
        <v>0</v>
      </c>
      <c r="B12" s="9">
        <v>9439</v>
      </c>
      <c r="C12" s="9">
        <v>1856</v>
      </c>
      <c r="D12" s="9">
        <v>3236</v>
      </c>
      <c r="E12" s="9">
        <v>3256</v>
      </c>
      <c r="F12" s="9">
        <v>875</v>
      </c>
      <c r="G12" s="9">
        <v>216</v>
      </c>
      <c r="H12" s="10">
        <v>28.3</v>
      </c>
    </row>
    <row r="13" spans="1:8" x14ac:dyDescent="0.2">
      <c r="A13" s="3" t="s">
        <v>153</v>
      </c>
      <c r="B13" s="9">
        <v>5435</v>
      </c>
      <c r="C13" s="9">
        <v>629</v>
      </c>
      <c r="D13" s="9">
        <v>2073</v>
      </c>
      <c r="E13" s="9">
        <v>2129</v>
      </c>
      <c r="F13" s="9">
        <v>410</v>
      </c>
      <c r="G13" s="9">
        <v>194</v>
      </c>
      <c r="H13" s="10">
        <v>30.1</v>
      </c>
    </row>
    <row r="14" spans="1:8" x14ac:dyDescent="0.2">
      <c r="A14" s="3" t="s">
        <v>154</v>
      </c>
      <c r="B14" s="9">
        <v>4004</v>
      </c>
      <c r="C14" s="9">
        <v>1227</v>
      </c>
      <c r="D14" s="9">
        <v>1163</v>
      </c>
      <c r="E14" s="9">
        <v>1127</v>
      </c>
      <c r="F14" s="9">
        <v>464</v>
      </c>
      <c r="G14" s="9">
        <v>22</v>
      </c>
      <c r="H14" s="10">
        <v>25</v>
      </c>
    </row>
    <row r="15" spans="1:8" x14ac:dyDescent="0.2">
      <c r="B15" s="9"/>
      <c r="C15" s="9"/>
      <c r="D15" s="9"/>
      <c r="E15" s="9"/>
      <c r="F15" s="9"/>
      <c r="G15" s="9"/>
      <c r="H15" s="10"/>
    </row>
    <row r="16" spans="1:8" x14ac:dyDescent="0.2">
      <c r="A16" s="11" t="s">
        <v>284</v>
      </c>
      <c r="B16" s="9"/>
      <c r="C16" s="9"/>
      <c r="D16" s="9"/>
      <c r="E16" s="9"/>
      <c r="F16" s="9"/>
      <c r="G16" s="9"/>
      <c r="H16" s="10"/>
    </row>
    <row r="17" spans="1:8" x14ac:dyDescent="0.2">
      <c r="A17" s="3" t="s">
        <v>0</v>
      </c>
      <c r="B17" s="9">
        <v>7537</v>
      </c>
      <c r="C17" s="9">
        <v>2276</v>
      </c>
      <c r="D17" s="9">
        <v>1406</v>
      </c>
      <c r="E17" s="9">
        <v>3037</v>
      </c>
      <c r="F17" s="9">
        <v>635</v>
      </c>
      <c r="G17" s="9">
        <v>184</v>
      </c>
      <c r="H17" s="10">
        <v>30.4</v>
      </c>
    </row>
    <row r="18" spans="1:8" x14ac:dyDescent="0.2">
      <c r="A18" s="3" t="s">
        <v>153</v>
      </c>
      <c r="B18" s="9">
        <v>1566</v>
      </c>
      <c r="C18" s="9">
        <v>242</v>
      </c>
      <c r="D18" s="9">
        <v>262</v>
      </c>
      <c r="E18" s="9">
        <v>680</v>
      </c>
      <c r="F18" s="9">
        <v>268</v>
      </c>
      <c r="G18" s="9">
        <v>113</v>
      </c>
      <c r="H18" s="10">
        <v>36.1</v>
      </c>
    </row>
    <row r="19" spans="1:8" x14ac:dyDescent="0.2">
      <c r="A19" s="3" t="s">
        <v>154</v>
      </c>
      <c r="B19" s="9">
        <v>5971</v>
      </c>
      <c r="C19" s="9">
        <v>2034</v>
      </c>
      <c r="D19" s="9">
        <v>1143</v>
      </c>
      <c r="E19" s="9">
        <v>2357</v>
      </c>
      <c r="F19" s="9">
        <v>367</v>
      </c>
      <c r="G19" s="9">
        <v>71</v>
      </c>
      <c r="H19" s="10">
        <v>27.5</v>
      </c>
    </row>
    <row r="20" spans="1:8" x14ac:dyDescent="0.2">
      <c r="B20" s="9"/>
      <c r="C20" s="9"/>
      <c r="D20" s="9"/>
      <c r="E20" s="9"/>
      <c r="F20" s="9"/>
      <c r="G20" s="9"/>
      <c r="H20" s="10"/>
    </row>
    <row r="21" spans="1:8" x14ac:dyDescent="0.2">
      <c r="A21" s="11" t="s">
        <v>285</v>
      </c>
      <c r="B21" s="9"/>
      <c r="C21" s="9"/>
      <c r="D21" s="9"/>
      <c r="E21" s="9"/>
      <c r="F21" s="9"/>
      <c r="G21" s="9"/>
      <c r="H21" s="10"/>
    </row>
    <row r="22" spans="1:8" x14ac:dyDescent="0.2">
      <c r="A22" s="3" t="s">
        <v>0</v>
      </c>
      <c r="B22" s="9">
        <v>2132</v>
      </c>
      <c r="C22" s="9">
        <v>849</v>
      </c>
      <c r="D22" s="9">
        <v>269</v>
      </c>
      <c r="E22" s="9">
        <v>845</v>
      </c>
      <c r="F22" s="9">
        <v>85</v>
      </c>
      <c r="G22" s="9">
        <v>85</v>
      </c>
      <c r="H22" s="10">
        <v>27.1</v>
      </c>
    </row>
    <row r="23" spans="1:8" x14ac:dyDescent="0.2">
      <c r="A23" s="3" t="s">
        <v>153</v>
      </c>
      <c r="B23" s="9">
        <v>127</v>
      </c>
      <c r="C23" s="9">
        <v>0</v>
      </c>
      <c r="D23" s="9">
        <v>0</v>
      </c>
      <c r="E23" s="9">
        <v>85</v>
      </c>
      <c r="F23" s="9">
        <v>0</v>
      </c>
      <c r="G23" s="9">
        <v>42</v>
      </c>
      <c r="H23" s="10">
        <v>41.3</v>
      </c>
    </row>
    <row r="24" spans="1:8" x14ac:dyDescent="0.2">
      <c r="A24" s="3" t="s">
        <v>154</v>
      </c>
      <c r="B24" s="9">
        <v>2005</v>
      </c>
      <c r="C24" s="9">
        <v>849</v>
      </c>
      <c r="D24" s="9">
        <v>269</v>
      </c>
      <c r="E24" s="9">
        <v>760</v>
      </c>
      <c r="F24" s="9">
        <v>85</v>
      </c>
      <c r="G24" s="9">
        <v>42</v>
      </c>
      <c r="H24" s="10">
        <v>23.6</v>
      </c>
    </row>
    <row r="25" spans="1:8" x14ac:dyDescent="0.2">
      <c r="B25" s="9"/>
      <c r="C25" s="9"/>
      <c r="D25" s="9"/>
      <c r="E25" s="9"/>
      <c r="F25" s="9"/>
      <c r="G25" s="9"/>
      <c r="H25" s="10"/>
    </row>
    <row r="26" spans="1:8" x14ac:dyDescent="0.2">
      <c r="A26" s="11" t="s">
        <v>290</v>
      </c>
      <c r="B26" s="9"/>
      <c r="C26" s="9"/>
      <c r="D26" s="9"/>
      <c r="E26" s="9"/>
      <c r="F26" s="9"/>
      <c r="G26" s="9"/>
      <c r="H26" s="10"/>
    </row>
    <row r="27" spans="1:8" x14ac:dyDescent="0.2">
      <c r="A27" s="3" t="s">
        <v>0</v>
      </c>
      <c r="B27" s="9">
        <v>1911</v>
      </c>
      <c r="C27" s="9">
        <v>451</v>
      </c>
      <c r="D27" s="9">
        <v>512</v>
      </c>
      <c r="E27" s="9">
        <v>647</v>
      </c>
      <c r="F27" s="9">
        <v>241</v>
      </c>
      <c r="G27" s="9">
        <v>60</v>
      </c>
      <c r="H27" s="10">
        <v>29.8</v>
      </c>
    </row>
    <row r="28" spans="1:8" x14ac:dyDescent="0.2">
      <c r="A28" s="3" t="s">
        <v>153</v>
      </c>
      <c r="B28" s="9">
        <v>474</v>
      </c>
      <c r="C28" s="9">
        <v>0</v>
      </c>
      <c r="D28" s="9">
        <v>241</v>
      </c>
      <c r="E28" s="9">
        <v>173</v>
      </c>
      <c r="F28" s="9">
        <v>30</v>
      </c>
      <c r="G28" s="9">
        <v>30</v>
      </c>
      <c r="H28" s="10">
        <v>29.8</v>
      </c>
    </row>
    <row r="29" spans="1:8" x14ac:dyDescent="0.2">
      <c r="A29" s="3" t="s">
        <v>154</v>
      </c>
      <c r="B29" s="9">
        <v>1437</v>
      </c>
      <c r="C29" s="9">
        <v>451</v>
      </c>
      <c r="D29" s="9">
        <v>271</v>
      </c>
      <c r="E29" s="9">
        <v>474</v>
      </c>
      <c r="F29" s="9">
        <v>211</v>
      </c>
      <c r="G29" s="9">
        <v>30</v>
      </c>
      <c r="H29" s="10">
        <v>29.8</v>
      </c>
    </row>
    <row r="30" spans="1:8" x14ac:dyDescent="0.2">
      <c r="A30" s="1" t="s">
        <v>235</v>
      </c>
      <c r="B30" s="8"/>
      <c r="C30" s="8"/>
      <c r="D30" s="8"/>
      <c r="E30" s="8"/>
      <c r="F30" s="8"/>
      <c r="G30" s="8"/>
      <c r="H30" s="8"/>
    </row>
    <row r="31" spans="1:8" x14ac:dyDescent="0.2">
      <c r="A31" s="2" t="s">
        <v>265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3"/>
  <sheetViews>
    <sheetView view="pageBreakPreview" zoomScaleNormal="85" zoomScaleSheetLayoutView="100" workbookViewId="0">
      <selection activeCell="U27" sqref="U27"/>
    </sheetView>
  </sheetViews>
  <sheetFormatPr defaultColWidth="4.5546875" defaultRowHeight="10.199999999999999" x14ac:dyDescent="0.2"/>
  <cols>
    <col min="1" max="1" width="4.5546875" style="3"/>
    <col min="2" max="2" width="5.6640625" style="3" bestFit="1" customWidth="1"/>
    <col min="3" max="16384" width="4.5546875" style="3"/>
  </cols>
  <sheetData>
    <row r="1" spans="1:16" x14ac:dyDescent="0.2">
      <c r="A1" s="3" t="s">
        <v>294</v>
      </c>
    </row>
    <row r="2" spans="1:16" x14ac:dyDescent="0.2">
      <c r="A2" s="4"/>
      <c r="B2" s="118" t="s">
        <v>0</v>
      </c>
      <c r="C2" s="118"/>
      <c r="D2" s="118"/>
      <c r="E2" s="118"/>
      <c r="F2" s="118"/>
      <c r="G2" s="118" t="s">
        <v>1</v>
      </c>
      <c r="H2" s="118"/>
      <c r="I2" s="118"/>
      <c r="J2" s="118"/>
      <c r="K2" s="118"/>
      <c r="L2" s="118" t="s">
        <v>2</v>
      </c>
      <c r="M2" s="118"/>
      <c r="N2" s="118"/>
      <c r="O2" s="118"/>
      <c r="P2" s="119"/>
    </row>
    <row r="3" spans="1:16" x14ac:dyDescent="0.2">
      <c r="A3" s="5" t="s">
        <v>259</v>
      </c>
      <c r="B3" s="6" t="s">
        <v>0</v>
      </c>
      <c r="C3" s="6" t="s">
        <v>3</v>
      </c>
      <c r="D3" s="6" t="s">
        <v>236</v>
      </c>
      <c r="E3" s="6" t="s">
        <v>5</v>
      </c>
      <c r="F3" s="6" t="s">
        <v>237</v>
      </c>
      <c r="G3" s="6" t="s">
        <v>0</v>
      </c>
      <c r="H3" s="6" t="s">
        <v>3</v>
      </c>
      <c r="I3" s="6" t="s">
        <v>236</v>
      </c>
      <c r="J3" s="6" t="s">
        <v>5</v>
      </c>
      <c r="K3" s="6" t="s">
        <v>237</v>
      </c>
      <c r="L3" s="6" t="s">
        <v>0</v>
      </c>
      <c r="M3" s="6" t="s">
        <v>3</v>
      </c>
      <c r="N3" s="6" t="s">
        <v>236</v>
      </c>
      <c r="O3" s="6" t="s">
        <v>5</v>
      </c>
      <c r="P3" s="7" t="s">
        <v>237</v>
      </c>
    </row>
    <row r="4" spans="1:16" x14ac:dyDescent="0.2">
      <c r="A4" s="11" t="s">
        <v>155</v>
      </c>
      <c r="G4" s="15"/>
      <c r="H4" s="8"/>
      <c r="I4" s="8"/>
      <c r="J4" s="8"/>
      <c r="K4" s="4"/>
    </row>
    <row r="5" spans="1:16" x14ac:dyDescent="0.2">
      <c r="A5" s="3" t="s">
        <v>0</v>
      </c>
      <c r="B5" s="32">
        <v>24048</v>
      </c>
      <c r="C5" s="32">
        <v>11478</v>
      </c>
      <c r="D5" s="32">
        <v>6630</v>
      </c>
      <c r="E5" s="32">
        <v>3522</v>
      </c>
      <c r="F5" s="32">
        <v>2419</v>
      </c>
      <c r="G5" s="33">
        <v>11071</v>
      </c>
      <c r="H5" s="34">
        <v>5031</v>
      </c>
      <c r="I5" s="34">
        <v>3118</v>
      </c>
      <c r="J5" s="34">
        <v>1776</v>
      </c>
      <c r="K5" s="35">
        <v>1146</v>
      </c>
      <c r="L5" s="32">
        <v>12978</v>
      </c>
      <c r="M5" s="32">
        <v>6446</v>
      </c>
      <c r="N5" s="32">
        <v>3512</v>
      </c>
      <c r="O5" s="32">
        <v>1746</v>
      </c>
      <c r="P5" s="32">
        <v>1273</v>
      </c>
    </row>
    <row r="6" spans="1:16" x14ac:dyDescent="0.2">
      <c r="A6" s="3" t="s">
        <v>29</v>
      </c>
      <c r="B6" s="32">
        <v>23130</v>
      </c>
      <c r="C6" s="32">
        <v>11073</v>
      </c>
      <c r="D6" s="32">
        <v>6447</v>
      </c>
      <c r="E6" s="32">
        <v>3190</v>
      </c>
      <c r="F6" s="32">
        <v>2419</v>
      </c>
      <c r="G6" s="33">
        <v>10493</v>
      </c>
      <c r="H6" s="34">
        <v>4762</v>
      </c>
      <c r="I6" s="34">
        <v>2991</v>
      </c>
      <c r="J6" s="34">
        <v>1595</v>
      </c>
      <c r="K6" s="35">
        <v>1146</v>
      </c>
      <c r="L6" s="32">
        <v>12636</v>
      </c>
      <c r="M6" s="32">
        <v>6312</v>
      </c>
      <c r="N6" s="32">
        <v>3456</v>
      </c>
      <c r="O6" s="32">
        <v>1595</v>
      </c>
      <c r="P6" s="32">
        <v>1273</v>
      </c>
    </row>
    <row r="7" spans="1:16" x14ac:dyDescent="0.2">
      <c r="A7" s="3" t="s">
        <v>156</v>
      </c>
      <c r="B7" s="32">
        <v>919</v>
      </c>
      <c r="C7" s="32">
        <v>404</v>
      </c>
      <c r="D7" s="32">
        <v>183</v>
      </c>
      <c r="E7" s="32">
        <v>331</v>
      </c>
      <c r="F7" s="32">
        <v>0</v>
      </c>
      <c r="G7" s="33">
        <v>577</v>
      </c>
      <c r="H7" s="34">
        <v>270</v>
      </c>
      <c r="I7" s="34">
        <v>127</v>
      </c>
      <c r="J7" s="34">
        <v>181</v>
      </c>
      <c r="K7" s="35">
        <v>0</v>
      </c>
      <c r="L7" s="32">
        <v>342</v>
      </c>
      <c r="M7" s="32">
        <v>135</v>
      </c>
      <c r="N7" s="32">
        <v>56</v>
      </c>
      <c r="O7" s="32">
        <v>150</v>
      </c>
      <c r="P7" s="32">
        <v>0</v>
      </c>
    </row>
    <row r="8" spans="1:16" x14ac:dyDescent="0.2">
      <c r="B8" s="32"/>
      <c r="C8" s="32"/>
      <c r="D8" s="32"/>
      <c r="E8" s="32"/>
      <c r="F8" s="32"/>
      <c r="G8" s="33"/>
      <c r="H8" s="34"/>
      <c r="I8" s="34"/>
      <c r="J8" s="34"/>
      <c r="K8" s="35"/>
      <c r="L8" s="32"/>
      <c r="M8" s="32"/>
      <c r="N8" s="32"/>
      <c r="O8" s="32"/>
      <c r="P8" s="32"/>
    </row>
    <row r="9" spans="1:16" x14ac:dyDescent="0.2">
      <c r="B9" s="32"/>
      <c r="C9" s="32"/>
      <c r="D9" s="32"/>
      <c r="E9" s="32"/>
      <c r="F9" s="32"/>
      <c r="G9" s="33"/>
      <c r="H9" s="34"/>
      <c r="I9" s="34"/>
      <c r="J9" s="34"/>
      <c r="K9" s="35"/>
      <c r="L9" s="32"/>
      <c r="M9" s="32"/>
      <c r="N9" s="32"/>
      <c r="O9" s="32"/>
      <c r="P9" s="32"/>
    </row>
    <row r="10" spans="1:16" x14ac:dyDescent="0.2">
      <c r="A10" s="11" t="s">
        <v>158</v>
      </c>
      <c r="B10" s="32"/>
      <c r="C10" s="32"/>
      <c r="D10" s="32"/>
      <c r="E10" s="32"/>
      <c r="F10" s="32"/>
      <c r="G10" s="33"/>
      <c r="H10" s="34"/>
      <c r="I10" s="34"/>
      <c r="J10" s="34"/>
      <c r="K10" s="35"/>
      <c r="L10" s="32"/>
      <c r="M10" s="32"/>
      <c r="N10" s="32"/>
      <c r="O10" s="32"/>
      <c r="P10" s="32"/>
    </row>
    <row r="11" spans="1:16" x14ac:dyDescent="0.2">
      <c r="A11" s="3" t="s">
        <v>0</v>
      </c>
      <c r="B11" s="32">
        <v>24048</v>
      </c>
      <c r="C11" s="32">
        <v>11478</v>
      </c>
      <c r="D11" s="32">
        <v>6630</v>
      </c>
      <c r="E11" s="32">
        <v>3522</v>
      </c>
      <c r="F11" s="32">
        <v>2419</v>
      </c>
      <c r="G11" s="33">
        <v>11071</v>
      </c>
      <c r="H11" s="34">
        <v>5031</v>
      </c>
      <c r="I11" s="34">
        <v>3118</v>
      </c>
      <c r="J11" s="34">
        <v>1776</v>
      </c>
      <c r="K11" s="35">
        <v>1146</v>
      </c>
      <c r="L11" s="32">
        <v>12978</v>
      </c>
      <c r="M11" s="32">
        <v>6446</v>
      </c>
      <c r="N11" s="32">
        <v>3512</v>
      </c>
      <c r="O11" s="32">
        <v>1746</v>
      </c>
      <c r="P11" s="32">
        <v>1273</v>
      </c>
    </row>
    <row r="12" spans="1:16" x14ac:dyDescent="0.2">
      <c r="A12" s="3" t="s">
        <v>159</v>
      </c>
      <c r="B12" s="32">
        <v>239</v>
      </c>
      <c r="C12" s="32">
        <v>135</v>
      </c>
      <c r="D12" s="32">
        <v>14</v>
      </c>
      <c r="E12" s="32">
        <v>90</v>
      </c>
      <c r="F12" s="32">
        <v>0</v>
      </c>
      <c r="G12" s="33">
        <v>134</v>
      </c>
      <c r="H12" s="34">
        <v>90</v>
      </c>
      <c r="I12" s="34">
        <v>14</v>
      </c>
      <c r="J12" s="34">
        <v>30</v>
      </c>
      <c r="K12" s="35">
        <v>0</v>
      </c>
      <c r="L12" s="32">
        <v>105</v>
      </c>
      <c r="M12" s="32">
        <v>45</v>
      </c>
      <c r="N12" s="32">
        <v>0</v>
      </c>
      <c r="O12" s="32">
        <v>60</v>
      </c>
      <c r="P12" s="32">
        <v>0</v>
      </c>
    </row>
    <row r="13" spans="1:16" x14ac:dyDescent="0.2">
      <c r="A13" s="3" t="s">
        <v>160</v>
      </c>
      <c r="B13" s="32">
        <v>680</v>
      </c>
      <c r="C13" s="32">
        <v>270</v>
      </c>
      <c r="D13" s="32">
        <v>169</v>
      </c>
      <c r="E13" s="32">
        <v>241</v>
      </c>
      <c r="F13" s="32">
        <v>0</v>
      </c>
      <c r="G13" s="33">
        <v>443</v>
      </c>
      <c r="H13" s="34">
        <v>180</v>
      </c>
      <c r="I13" s="34">
        <v>113</v>
      </c>
      <c r="J13" s="34">
        <v>150</v>
      </c>
      <c r="K13" s="35">
        <v>0</v>
      </c>
      <c r="L13" s="32">
        <v>237</v>
      </c>
      <c r="M13" s="32">
        <v>90</v>
      </c>
      <c r="N13" s="32">
        <v>56</v>
      </c>
      <c r="O13" s="32">
        <v>90</v>
      </c>
      <c r="P13" s="32">
        <v>0</v>
      </c>
    </row>
    <row r="14" spans="1:16" x14ac:dyDescent="0.2">
      <c r="A14" s="3" t="s">
        <v>157</v>
      </c>
      <c r="B14" s="9">
        <f>B11-B12-B13</f>
        <v>23129</v>
      </c>
      <c r="C14" s="9">
        <f t="shared" ref="C14:P14" si="0">C11-C12-C13</f>
        <v>11073</v>
      </c>
      <c r="D14" s="9">
        <f t="shared" si="0"/>
        <v>6447</v>
      </c>
      <c r="E14" s="9">
        <f t="shared" si="0"/>
        <v>3191</v>
      </c>
      <c r="F14" s="9">
        <f t="shared" si="0"/>
        <v>2419</v>
      </c>
      <c r="G14" s="9">
        <f t="shared" si="0"/>
        <v>10494</v>
      </c>
      <c r="H14" s="9">
        <f t="shared" si="0"/>
        <v>4761</v>
      </c>
      <c r="I14" s="9">
        <f t="shared" si="0"/>
        <v>2991</v>
      </c>
      <c r="J14" s="9">
        <f t="shared" si="0"/>
        <v>1596</v>
      </c>
      <c r="K14" s="9">
        <f t="shared" si="0"/>
        <v>1146</v>
      </c>
      <c r="L14" s="9">
        <f t="shared" si="0"/>
        <v>12636</v>
      </c>
      <c r="M14" s="9">
        <f t="shared" si="0"/>
        <v>6311</v>
      </c>
      <c r="N14" s="9">
        <f t="shared" si="0"/>
        <v>3456</v>
      </c>
      <c r="O14" s="9">
        <f t="shared" si="0"/>
        <v>1596</v>
      </c>
      <c r="P14" s="9">
        <f t="shared" si="0"/>
        <v>1273</v>
      </c>
    </row>
    <row r="15" spans="1:16" x14ac:dyDescent="0.2">
      <c r="B15" s="32"/>
      <c r="C15" s="32"/>
      <c r="D15" s="32"/>
      <c r="E15" s="32"/>
      <c r="F15" s="32"/>
      <c r="G15" s="33"/>
      <c r="H15" s="34"/>
      <c r="I15" s="34"/>
      <c r="J15" s="34"/>
      <c r="K15" s="35"/>
      <c r="L15" s="32"/>
      <c r="M15" s="32"/>
      <c r="N15" s="32"/>
      <c r="O15" s="32"/>
      <c r="P15" s="32"/>
    </row>
    <row r="16" spans="1:16" x14ac:dyDescent="0.2">
      <c r="A16" s="11" t="s">
        <v>161</v>
      </c>
      <c r="B16" s="32">
        <v>23130</v>
      </c>
      <c r="C16" s="32">
        <v>11073</v>
      </c>
      <c r="D16" s="32">
        <v>6447</v>
      </c>
      <c r="E16" s="32">
        <v>3190</v>
      </c>
      <c r="F16" s="32">
        <v>2419</v>
      </c>
      <c r="G16" s="33">
        <v>10493</v>
      </c>
      <c r="H16" s="34">
        <v>4762</v>
      </c>
      <c r="I16" s="34">
        <v>2991</v>
      </c>
      <c r="J16" s="34">
        <v>1595</v>
      </c>
      <c r="K16" s="35">
        <v>1146</v>
      </c>
      <c r="L16" s="32">
        <v>12636</v>
      </c>
      <c r="M16" s="32">
        <v>6312</v>
      </c>
      <c r="N16" s="32">
        <v>3456</v>
      </c>
      <c r="O16" s="32">
        <v>1595</v>
      </c>
      <c r="P16" s="32">
        <v>1273</v>
      </c>
    </row>
    <row r="17" spans="1:16" x14ac:dyDescent="0.2">
      <c r="A17" s="3" t="s">
        <v>0</v>
      </c>
      <c r="B17" s="32">
        <v>24048</v>
      </c>
      <c r="C17" s="32">
        <v>11478</v>
      </c>
      <c r="D17" s="32">
        <v>6630</v>
      </c>
      <c r="E17" s="32">
        <v>3522</v>
      </c>
      <c r="F17" s="32">
        <v>2419</v>
      </c>
      <c r="G17" s="33">
        <v>11071</v>
      </c>
      <c r="H17" s="34">
        <v>5031</v>
      </c>
      <c r="I17" s="34">
        <v>3118</v>
      </c>
      <c r="J17" s="34">
        <v>1776</v>
      </c>
      <c r="K17" s="35">
        <v>1146</v>
      </c>
      <c r="L17" s="32">
        <v>12978</v>
      </c>
      <c r="M17" s="32">
        <v>6446</v>
      </c>
      <c r="N17" s="32">
        <v>3512</v>
      </c>
      <c r="O17" s="32">
        <v>1746</v>
      </c>
      <c r="P17" s="32">
        <v>1273</v>
      </c>
    </row>
    <row r="18" spans="1:16" x14ac:dyDescent="0.2">
      <c r="A18" s="3" t="s">
        <v>159</v>
      </c>
      <c r="B18" s="32">
        <v>528</v>
      </c>
      <c r="C18" s="32">
        <v>247</v>
      </c>
      <c r="D18" s="32">
        <v>71</v>
      </c>
      <c r="E18" s="32">
        <v>211</v>
      </c>
      <c r="F18" s="32">
        <v>0</v>
      </c>
      <c r="G18" s="33">
        <v>334</v>
      </c>
      <c r="H18" s="34">
        <v>157</v>
      </c>
      <c r="I18" s="34">
        <v>56</v>
      </c>
      <c r="J18" s="34">
        <v>120</v>
      </c>
      <c r="K18" s="35">
        <v>0</v>
      </c>
      <c r="L18" s="32">
        <v>194</v>
      </c>
      <c r="M18" s="32">
        <v>90</v>
      </c>
      <c r="N18" s="32">
        <v>14</v>
      </c>
      <c r="O18" s="32">
        <v>90</v>
      </c>
      <c r="P18" s="32">
        <v>0</v>
      </c>
    </row>
    <row r="19" spans="1:16" x14ac:dyDescent="0.2">
      <c r="A19" s="3" t="s">
        <v>160</v>
      </c>
      <c r="B19" s="32">
        <v>390</v>
      </c>
      <c r="C19" s="32">
        <v>157</v>
      </c>
      <c r="D19" s="32">
        <v>113</v>
      </c>
      <c r="E19" s="32">
        <v>120</v>
      </c>
      <c r="F19" s="32">
        <v>0</v>
      </c>
      <c r="G19" s="33">
        <v>243</v>
      </c>
      <c r="H19" s="34">
        <v>112</v>
      </c>
      <c r="I19" s="34">
        <v>71</v>
      </c>
      <c r="J19" s="34">
        <v>60</v>
      </c>
      <c r="K19" s="35">
        <v>0</v>
      </c>
      <c r="L19" s="32">
        <v>147</v>
      </c>
      <c r="M19" s="32">
        <v>45</v>
      </c>
      <c r="N19" s="32">
        <v>42</v>
      </c>
      <c r="O19" s="32">
        <v>60</v>
      </c>
      <c r="P19" s="32">
        <v>0</v>
      </c>
    </row>
    <row r="20" spans="1:16" x14ac:dyDescent="0.2">
      <c r="A20" s="3" t="s">
        <v>157</v>
      </c>
      <c r="B20" s="32">
        <v>23130</v>
      </c>
      <c r="C20" s="32">
        <v>11073</v>
      </c>
      <c r="D20" s="32">
        <v>6447</v>
      </c>
      <c r="E20" s="32">
        <v>3190</v>
      </c>
      <c r="F20" s="32">
        <v>2419</v>
      </c>
      <c r="G20" s="36">
        <v>10493</v>
      </c>
      <c r="H20" s="37">
        <v>4762</v>
      </c>
      <c r="I20" s="37">
        <v>2991</v>
      </c>
      <c r="J20" s="37">
        <v>1595</v>
      </c>
      <c r="K20" s="38">
        <v>1146</v>
      </c>
      <c r="L20" s="32">
        <v>12636</v>
      </c>
      <c r="M20" s="32">
        <v>6312</v>
      </c>
      <c r="N20" s="32">
        <v>3456</v>
      </c>
      <c r="O20" s="32">
        <v>1595</v>
      </c>
      <c r="P20" s="32">
        <v>1273</v>
      </c>
    </row>
    <row r="22" spans="1:16" ht="14.4" x14ac:dyDescent="0.3">
      <c r="A22" s="1" t="s">
        <v>235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</row>
    <row r="23" spans="1:16" ht="14.4" x14ac:dyDescent="0.3">
      <c r="A23" s="2" t="s">
        <v>265</v>
      </c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6"/>
  <sheetViews>
    <sheetView view="pageBreakPreview" topLeftCell="A4" zoomScaleNormal="100" zoomScaleSheetLayoutView="100" workbookViewId="0">
      <selection activeCell="I15" sqref="I15"/>
    </sheetView>
  </sheetViews>
  <sheetFormatPr defaultColWidth="9.109375" defaultRowHeight="10.199999999999999" x14ac:dyDescent="0.2"/>
  <cols>
    <col min="1" max="1" width="9.109375" style="3"/>
    <col min="2" max="16" width="4.88671875" style="3" customWidth="1"/>
    <col min="17" max="16384" width="9.109375" style="3"/>
  </cols>
  <sheetData>
    <row r="1" spans="1:16" x14ac:dyDescent="0.2">
      <c r="A1" s="3" t="s">
        <v>295</v>
      </c>
    </row>
    <row r="2" spans="1:16" x14ac:dyDescent="0.2">
      <c r="A2" s="4"/>
      <c r="B2" s="118" t="s">
        <v>0</v>
      </c>
      <c r="C2" s="118"/>
      <c r="D2" s="118"/>
      <c r="E2" s="118"/>
      <c r="F2" s="118"/>
      <c r="G2" s="118" t="s">
        <v>1</v>
      </c>
      <c r="H2" s="118"/>
      <c r="I2" s="118"/>
      <c r="J2" s="118"/>
      <c r="K2" s="118"/>
      <c r="L2" s="118" t="s">
        <v>2</v>
      </c>
      <c r="M2" s="118"/>
      <c r="N2" s="118"/>
      <c r="O2" s="118"/>
      <c r="P2" s="119"/>
    </row>
    <row r="3" spans="1:16" x14ac:dyDescent="0.2">
      <c r="A3" s="5" t="s">
        <v>259</v>
      </c>
      <c r="B3" s="6" t="s">
        <v>0</v>
      </c>
      <c r="C3" s="6" t="s">
        <v>3</v>
      </c>
      <c r="D3" s="6" t="s">
        <v>236</v>
      </c>
      <c r="E3" s="6" t="s">
        <v>5</v>
      </c>
      <c r="F3" s="6" t="s">
        <v>237</v>
      </c>
      <c r="G3" s="6" t="s">
        <v>0</v>
      </c>
      <c r="H3" s="6" t="s">
        <v>3</v>
      </c>
      <c r="I3" s="6" t="s">
        <v>236</v>
      </c>
      <c r="J3" s="6" t="s">
        <v>5</v>
      </c>
      <c r="K3" s="6" t="s">
        <v>237</v>
      </c>
      <c r="L3" s="6" t="s">
        <v>0</v>
      </c>
      <c r="M3" s="6" t="s">
        <v>3</v>
      </c>
      <c r="N3" s="6" t="s">
        <v>236</v>
      </c>
      <c r="O3" s="6" t="s">
        <v>5</v>
      </c>
      <c r="P3" s="7" t="s">
        <v>237</v>
      </c>
    </row>
    <row r="4" spans="1:16" x14ac:dyDescent="0.2">
      <c r="A4" s="11" t="s">
        <v>249</v>
      </c>
      <c r="G4" s="15"/>
      <c r="H4" s="8"/>
      <c r="I4" s="8"/>
      <c r="J4" s="8"/>
      <c r="K4" s="4"/>
    </row>
    <row r="5" spans="1:16" x14ac:dyDescent="0.2">
      <c r="A5" s="3" t="s">
        <v>0</v>
      </c>
      <c r="B5" s="9">
        <v>24048</v>
      </c>
      <c r="C5" s="9">
        <v>11478</v>
      </c>
      <c r="D5" s="9">
        <v>6630</v>
      </c>
      <c r="E5" s="9">
        <v>3522</v>
      </c>
      <c r="F5" s="9">
        <v>2419</v>
      </c>
      <c r="G5" s="16">
        <v>11071</v>
      </c>
      <c r="H5" s="17">
        <v>5031</v>
      </c>
      <c r="I5" s="17">
        <v>3118</v>
      </c>
      <c r="J5" s="17">
        <v>1776</v>
      </c>
      <c r="K5" s="18">
        <v>1146</v>
      </c>
      <c r="L5" s="9">
        <v>12978</v>
      </c>
      <c r="M5" s="9">
        <v>6446</v>
      </c>
      <c r="N5" s="9">
        <v>3512</v>
      </c>
      <c r="O5" s="9">
        <v>1746</v>
      </c>
      <c r="P5" s="9">
        <v>1273</v>
      </c>
    </row>
    <row r="6" spans="1:16" x14ac:dyDescent="0.2">
      <c r="A6" s="3" t="s">
        <v>3</v>
      </c>
      <c r="B6" s="9">
        <v>12039</v>
      </c>
      <c r="C6" s="9">
        <v>10691</v>
      </c>
      <c r="D6" s="9">
        <v>395</v>
      </c>
      <c r="E6" s="9">
        <v>783</v>
      </c>
      <c r="F6" s="9">
        <v>170</v>
      </c>
      <c r="G6" s="16">
        <v>5206</v>
      </c>
      <c r="H6" s="17">
        <v>4739</v>
      </c>
      <c r="I6" s="17">
        <v>141</v>
      </c>
      <c r="J6" s="17">
        <v>241</v>
      </c>
      <c r="K6" s="18">
        <v>85</v>
      </c>
      <c r="L6" s="9">
        <v>6833</v>
      </c>
      <c r="M6" s="9">
        <v>5952</v>
      </c>
      <c r="N6" s="9">
        <v>254</v>
      </c>
      <c r="O6" s="9">
        <v>542</v>
      </c>
      <c r="P6" s="9">
        <v>85</v>
      </c>
    </row>
    <row r="7" spans="1:16" x14ac:dyDescent="0.2">
      <c r="A7" s="3" t="s">
        <v>4</v>
      </c>
      <c r="B7" s="9">
        <v>6300</v>
      </c>
      <c r="C7" s="9">
        <v>359</v>
      </c>
      <c r="D7" s="9">
        <v>5868</v>
      </c>
      <c r="E7" s="9">
        <v>30</v>
      </c>
      <c r="F7" s="9">
        <v>42</v>
      </c>
      <c r="G7" s="16">
        <v>3043</v>
      </c>
      <c r="H7" s="17">
        <v>180</v>
      </c>
      <c r="I7" s="17">
        <v>2821</v>
      </c>
      <c r="J7" s="17">
        <v>0</v>
      </c>
      <c r="K7" s="18">
        <v>42</v>
      </c>
      <c r="L7" s="9">
        <v>3257</v>
      </c>
      <c r="M7" s="9">
        <v>180</v>
      </c>
      <c r="N7" s="9">
        <v>3047</v>
      </c>
      <c r="O7" s="9">
        <v>30</v>
      </c>
      <c r="P7" s="9">
        <v>0</v>
      </c>
    </row>
    <row r="8" spans="1:16" x14ac:dyDescent="0.2">
      <c r="A8" s="3" t="s">
        <v>5</v>
      </c>
      <c r="B8" s="9">
        <v>1864</v>
      </c>
      <c r="C8" s="9">
        <v>0</v>
      </c>
      <c r="D8" s="9">
        <v>28</v>
      </c>
      <c r="E8" s="9">
        <v>1836</v>
      </c>
      <c r="F8" s="9">
        <v>0</v>
      </c>
      <c r="G8" s="16">
        <v>1248</v>
      </c>
      <c r="H8" s="17">
        <v>0</v>
      </c>
      <c r="I8" s="17">
        <v>14</v>
      </c>
      <c r="J8" s="17">
        <v>1234</v>
      </c>
      <c r="K8" s="18">
        <v>0</v>
      </c>
      <c r="L8" s="9">
        <v>616</v>
      </c>
      <c r="M8" s="9">
        <v>0</v>
      </c>
      <c r="N8" s="9">
        <v>14</v>
      </c>
      <c r="O8" s="9">
        <v>602</v>
      </c>
      <c r="P8" s="9">
        <v>0</v>
      </c>
    </row>
    <row r="9" spans="1:16" x14ac:dyDescent="0.2">
      <c r="A9" s="3" t="s">
        <v>6</v>
      </c>
      <c r="B9" s="9">
        <v>2438</v>
      </c>
      <c r="C9" s="9">
        <v>112</v>
      </c>
      <c r="D9" s="9">
        <v>28</v>
      </c>
      <c r="E9" s="9">
        <v>90</v>
      </c>
      <c r="F9" s="9">
        <v>2207</v>
      </c>
      <c r="G9" s="16">
        <v>1071</v>
      </c>
      <c r="H9" s="17">
        <v>22</v>
      </c>
      <c r="I9" s="17">
        <v>0</v>
      </c>
      <c r="J9" s="17">
        <v>30</v>
      </c>
      <c r="K9" s="18">
        <v>1019</v>
      </c>
      <c r="L9" s="9">
        <v>1367</v>
      </c>
      <c r="M9" s="9">
        <v>90</v>
      </c>
      <c r="N9" s="9">
        <v>28</v>
      </c>
      <c r="O9" s="9">
        <v>60</v>
      </c>
      <c r="P9" s="9">
        <v>1188</v>
      </c>
    </row>
    <row r="10" spans="1:16" x14ac:dyDescent="0.2">
      <c r="A10" s="3" t="s">
        <v>75</v>
      </c>
      <c r="B10" s="9">
        <v>239</v>
      </c>
      <c r="C10" s="9">
        <v>0</v>
      </c>
      <c r="D10" s="9">
        <v>28</v>
      </c>
      <c r="E10" s="9">
        <v>211</v>
      </c>
      <c r="F10" s="9">
        <v>0</v>
      </c>
      <c r="G10" s="16">
        <v>58</v>
      </c>
      <c r="H10" s="17">
        <v>0</v>
      </c>
      <c r="I10" s="17">
        <v>28</v>
      </c>
      <c r="J10" s="17">
        <v>30</v>
      </c>
      <c r="K10" s="18">
        <v>0</v>
      </c>
      <c r="L10" s="9">
        <v>181</v>
      </c>
      <c r="M10" s="9">
        <v>0</v>
      </c>
      <c r="N10" s="9">
        <v>0</v>
      </c>
      <c r="O10" s="9">
        <v>181</v>
      </c>
      <c r="P10" s="9">
        <v>0</v>
      </c>
    </row>
    <row r="11" spans="1:16" x14ac:dyDescent="0.2">
      <c r="A11" s="3" t="s">
        <v>76</v>
      </c>
      <c r="B11" s="9">
        <v>22</v>
      </c>
      <c r="C11" s="9">
        <v>22</v>
      </c>
      <c r="D11" s="9">
        <v>0</v>
      </c>
      <c r="E11" s="9">
        <v>0</v>
      </c>
      <c r="F11" s="9">
        <v>0</v>
      </c>
      <c r="G11" s="16">
        <v>22</v>
      </c>
      <c r="H11" s="17">
        <v>22</v>
      </c>
      <c r="I11" s="17">
        <v>0</v>
      </c>
      <c r="J11" s="17">
        <v>0</v>
      </c>
      <c r="K11" s="18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</row>
    <row r="12" spans="1:16" x14ac:dyDescent="0.2">
      <c r="A12" s="3" t="s">
        <v>77</v>
      </c>
      <c r="B12" s="9">
        <v>250</v>
      </c>
      <c r="C12" s="9">
        <v>45</v>
      </c>
      <c r="D12" s="9">
        <v>85</v>
      </c>
      <c r="E12" s="9">
        <v>120</v>
      </c>
      <c r="F12" s="9">
        <v>0</v>
      </c>
      <c r="G12" s="16">
        <v>185</v>
      </c>
      <c r="H12" s="17">
        <v>22</v>
      </c>
      <c r="I12" s="17">
        <v>42</v>
      </c>
      <c r="J12" s="17">
        <v>120</v>
      </c>
      <c r="K12" s="18">
        <v>0</v>
      </c>
      <c r="L12" s="9">
        <v>65</v>
      </c>
      <c r="M12" s="9">
        <v>22</v>
      </c>
      <c r="N12" s="9">
        <v>42</v>
      </c>
      <c r="O12" s="9">
        <v>0</v>
      </c>
      <c r="P12" s="9">
        <v>0</v>
      </c>
    </row>
    <row r="13" spans="1:16" x14ac:dyDescent="0.2">
      <c r="A13" s="3" t="s">
        <v>78</v>
      </c>
      <c r="B13" s="9">
        <v>53</v>
      </c>
      <c r="C13" s="9">
        <v>22</v>
      </c>
      <c r="D13" s="9">
        <v>0</v>
      </c>
      <c r="E13" s="9">
        <v>30</v>
      </c>
      <c r="F13" s="9">
        <v>0</v>
      </c>
      <c r="G13" s="16">
        <v>22</v>
      </c>
      <c r="H13" s="17">
        <v>22</v>
      </c>
      <c r="I13" s="17">
        <v>0</v>
      </c>
      <c r="J13" s="17">
        <v>0</v>
      </c>
      <c r="K13" s="18">
        <v>0</v>
      </c>
      <c r="L13" s="9">
        <v>30</v>
      </c>
      <c r="M13" s="9">
        <v>0</v>
      </c>
      <c r="N13" s="9">
        <v>0</v>
      </c>
      <c r="O13" s="9">
        <v>30</v>
      </c>
      <c r="P13" s="9">
        <v>0</v>
      </c>
    </row>
    <row r="14" spans="1:16" x14ac:dyDescent="0.2">
      <c r="A14" s="3" t="s">
        <v>79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16">
        <v>0</v>
      </c>
      <c r="H14" s="17">
        <v>0</v>
      </c>
      <c r="I14" s="17">
        <v>0</v>
      </c>
      <c r="J14" s="17">
        <v>0</v>
      </c>
      <c r="K14" s="18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</row>
    <row r="15" spans="1:16" x14ac:dyDescent="0.2">
      <c r="A15" s="3" t="s">
        <v>80</v>
      </c>
      <c r="B15" s="9">
        <v>45</v>
      </c>
      <c r="C15" s="9">
        <v>45</v>
      </c>
      <c r="D15" s="9">
        <v>0</v>
      </c>
      <c r="E15" s="9">
        <v>0</v>
      </c>
      <c r="F15" s="9">
        <v>0</v>
      </c>
      <c r="G15" s="16">
        <v>0</v>
      </c>
      <c r="H15" s="17">
        <v>0</v>
      </c>
      <c r="I15" s="17">
        <v>0</v>
      </c>
      <c r="J15" s="17">
        <v>0</v>
      </c>
      <c r="K15" s="18">
        <v>0</v>
      </c>
      <c r="L15" s="9">
        <v>45</v>
      </c>
      <c r="M15" s="9">
        <v>45</v>
      </c>
      <c r="N15" s="9">
        <v>0</v>
      </c>
      <c r="O15" s="9">
        <v>0</v>
      </c>
      <c r="P15" s="9">
        <v>0</v>
      </c>
    </row>
    <row r="16" spans="1:16" x14ac:dyDescent="0.2">
      <c r="A16" s="3" t="s">
        <v>81</v>
      </c>
      <c r="B16" s="9">
        <v>666</v>
      </c>
      <c r="C16" s="9">
        <v>180</v>
      </c>
      <c r="D16" s="9">
        <v>155</v>
      </c>
      <c r="E16" s="9">
        <v>331</v>
      </c>
      <c r="F16" s="9">
        <v>0</v>
      </c>
      <c r="G16" s="16">
        <v>213</v>
      </c>
      <c r="H16" s="17">
        <v>22</v>
      </c>
      <c r="I16" s="17">
        <v>71</v>
      </c>
      <c r="J16" s="17">
        <v>120</v>
      </c>
      <c r="K16" s="18">
        <v>0</v>
      </c>
      <c r="L16" s="9">
        <v>453</v>
      </c>
      <c r="M16" s="9">
        <v>157</v>
      </c>
      <c r="N16" s="9">
        <v>85</v>
      </c>
      <c r="O16" s="9">
        <v>211</v>
      </c>
      <c r="P16" s="9">
        <v>0</v>
      </c>
    </row>
    <row r="17" spans="1:16" x14ac:dyDescent="0.2">
      <c r="A17" s="3" t="s">
        <v>82</v>
      </c>
      <c r="B17" s="9">
        <v>42</v>
      </c>
      <c r="C17" s="9">
        <v>0</v>
      </c>
      <c r="D17" s="9">
        <v>42</v>
      </c>
      <c r="E17" s="9">
        <v>0</v>
      </c>
      <c r="F17" s="9">
        <v>0</v>
      </c>
      <c r="G17" s="16">
        <v>0</v>
      </c>
      <c r="H17" s="17">
        <v>0</v>
      </c>
      <c r="I17" s="17">
        <v>0</v>
      </c>
      <c r="J17" s="17">
        <v>0</v>
      </c>
      <c r="K17" s="18">
        <v>0</v>
      </c>
      <c r="L17" s="9">
        <v>42</v>
      </c>
      <c r="M17" s="9">
        <v>0</v>
      </c>
      <c r="N17" s="9">
        <v>42</v>
      </c>
      <c r="O17" s="9">
        <v>0</v>
      </c>
      <c r="P17" s="9">
        <v>0</v>
      </c>
    </row>
    <row r="18" spans="1:16" x14ac:dyDescent="0.2">
      <c r="A18" s="3" t="s">
        <v>69</v>
      </c>
      <c r="B18" s="9">
        <v>90</v>
      </c>
      <c r="C18" s="9">
        <v>0</v>
      </c>
      <c r="D18" s="9">
        <v>0</v>
      </c>
      <c r="E18" s="9">
        <v>90</v>
      </c>
      <c r="F18" s="9">
        <v>0</v>
      </c>
      <c r="G18" s="16">
        <v>0</v>
      </c>
      <c r="H18" s="17">
        <v>0</v>
      </c>
      <c r="I18" s="17">
        <v>0</v>
      </c>
      <c r="J18" s="17">
        <v>0</v>
      </c>
      <c r="K18" s="18">
        <v>0</v>
      </c>
      <c r="L18" s="9">
        <v>90</v>
      </c>
      <c r="M18" s="9">
        <v>0</v>
      </c>
      <c r="N18" s="9">
        <v>0</v>
      </c>
      <c r="O18" s="9">
        <v>90</v>
      </c>
      <c r="P18" s="9">
        <v>0</v>
      </c>
    </row>
    <row r="19" spans="1:16" x14ac:dyDescent="0.2">
      <c r="B19" s="9"/>
      <c r="C19" s="9"/>
      <c r="D19" s="9"/>
      <c r="E19" s="9"/>
      <c r="F19" s="9"/>
      <c r="G19" s="16"/>
      <c r="H19" s="17"/>
      <c r="I19" s="17"/>
      <c r="J19" s="17"/>
      <c r="K19" s="18"/>
      <c r="L19" s="9"/>
      <c r="M19" s="9"/>
      <c r="N19" s="9"/>
      <c r="O19" s="9"/>
      <c r="P19" s="9"/>
    </row>
    <row r="20" spans="1:16" x14ac:dyDescent="0.2">
      <c r="A20" s="11" t="s">
        <v>250</v>
      </c>
      <c r="B20" s="9"/>
      <c r="C20" s="9"/>
      <c r="D20" s="9"/>
      <c r="E20" s="9"/>
      <c r="F20" s="9"/>
      <c r="G20" s="16"/>
      <c r="H20" s="17"/>
      <c r="I20" s="17"/>
      <c r="J20" s="17"/>
      <c r="K20" s="18"/>
      <c r="L20" s="9"/>
      <c r="M20" s="9"/>
      <c r="N20" s="9"/>
      <c r="O20" s="9"/>
      <c r="P20" s="9"/>
    </row>
    <row r="21" spans="1:16" x14ac:dyDescent="0.2">
      <c r="A21" s="3" t="s">
        <v>0</v>
      </c>
      <c r="B21" s="9">
        <v>24048</v>
      </c>
      <c r="C21" s="9">
        <v>11478</v>
      </c>
      <c r="D21" s="9">
        <v>6630</v>
      </c>
      <c r="E21" s="9">
        <v>3522</v>
      </c>
      <c r="F21" s="9">
        <v>2419</v>
      </c>
      <c r="G21" s="16">
        <v>11071</v>
      </c>
      <c r="H21" s="17">
        <v>5031</v>
      </c>
      <c r="I21" s="17">
        <v>3118</v>
      </c>
      <c r="J21" s="17">
        <v>1776</v>
      </c>
      <c r="K21" s="18">
        <v>1146</v>
      </c>
      <c r="L21" s="9">
        <v>12978</v>
      </c>
      <c r="M21" s="9">
        <v>6446</v>
      </c>
      <c r="N21" s="9">
        <v>3512</v>
      </c>
      <c r="O21" s="9">
        <v>1746</v>
      </c>
      <c r="P21" s="9">
        <v>1273</v>
      </c>
    </row>
    <row r="22" spans="1:16" x14ac:dyDescent="0.2">
      <c r="A22" s="3" t="s">
        <v>3</v>
      </c>
      <c r="B22" s="9">
        <v>11364</v>
      </c>
      <c r="C22" s="9">
        <v>10579</v>
      </c>
      <c r="D22" s="9">
        <v>381</v>
      </c>
      <c r="E22" s="9">
        <v>361</v>
      </c>
      <c r="F22" s="9">
        <v>42</v>
      </c>
      <c r="G22" s="16">
        <v>4856</v>
      </c>
      <c r="H22" s="17">
        <v>4627</v>
      </c>
      <c r="I22" s="17">
        <v>169</v>
      </c>
      <c r="J22" s="17">
        <v>60</v>
      </c>
      <c r="K22" s="18">
        <v>0</v>
      </c>
      <c r="L22" s="9">
        <v>6507</v>
      </c>
      <c r="M22" s="9">
        <v>5952</v>
      </c>
      <c r="N22" s="9">
        <v>212</v>
      </c>
      <c r="O22" s="9">
        <v>301</v>
      </c>
      <c r="P22" s="9">
        <v>42</v>
      </c>
    </row>
    <row r="23" spans="1:16" x14ac:dyDescent="0.2">
      <c r="A23" s="3" t="s">
        <v>4</v>
      </c>
      <c r="B23" s="9">
        <v>5951</v>
      </c>
      <c r="C23" s="9">
        <v>180</v>
      </c>
      <c r="D23" s="9">
        <v>5741</v>
      </c>
      <c r="E23" s="9">
        <v>30</v>
      </c>
      <c r="F23" s="9">
        <v>0</v>
      </c>
      <c r="G23" s="16">
        <v>2800</v>
      </c>
      <c r="H23" s="17">
        <v>90</v>
      </c>
      <c r="I23" s="17">
        <v>2680</v>
      </c>
      <c r="J23" s="17">
        <v>30</v>
      </c>
      <c r="K23" s="18">
        <v>0</v>
      </c>
      <c r="L23" s="9">
        <v>3151</v>
      </c>
      <c r="M23" s="9">
        <v>90</v>
      </c>
      <c r="N23" s="9">
        <v>3061</v>
      </c>
      <c r="O23" s="9">
        <v>0</v>
      </c>
      <c r="P23" s="9">
        <v>0</v>
      </c>
    </row>
    <row r="24" spans="1:16" x14ac:dyDescent="0.2">
      <c r="A24" s="3" t="s">
        <v>5</v>
      </c>
      <c r="B24" s="9">
        <v>2819</v>
      </c>
      <c r="C24" s="9">
        <v>112</v>
      </c>
      <c r="D24" s="9">
        <v>28</v>
      </c>
      <c r="E24" s="9">
        <v>2679</v>
      </c>
      <c r="F24" s="9">
        <v>0</v>
      </c>
      <c r="G24" s="16">
        <v>1653</v>
      </c>
      <c r="H24" s="17">
        <v>90</v>
      </c>
      <c r="I24" s="17">
        <v>28</v>
      </c>
      <c r="J24" s="17">
        <v>1535</v>
      </c>
      <c r="K24" s="18">
        <v>0</v>
      </c>
      <c r="L24" s="9">
        <v>1166</v>
      </c>
      <c r="M24" s="9">
        <v>22</v>
      </c>
      <c r="N24" s="9">
        <v>0</v>
      </c>
      <c r="O24" s="9">
        <v>1144</v>
      </c>
      <c r="P24" s="9">
        <v>0</v>
      </c>
    </row>
    <row r="25" spans="1:16" x14ac:dyDescent="0.2">
      <c r="A25" s="3" t="s">
        <v>6</v>
      </c>
      <c r="B25" s="9">
        <v>2482</v>
      </c>
      <c r="C25" s="9">
        <v>45</v>
      </c>
      <c r="D25" s="9">
        <v>42</v>
      </c>
      <c r="E25" s="9">
        <v>60</v>
      </c>
      <c r="F25" s="9">
        <v>2334</v>
      </c>
      <c r="G25" s="16">
        <v>1176</v>
      </c>
      <c r="H25" s="17">
        <v>0</v>
      </c>
      <c r="I25" s="17">
        <v>0</v>
      </c>
      <c r="J25" s="17">
        <v>30</v>
      </c>
      <c r="K25" s="18">
        <v>1146</v>
      </c>
      <c r="L25" s="9">
        <v>1306</v>
      </c>
      <c r="M25" s="9">
        <v>45</v>
      </c>
      <c r="N25" s="9">
        <v>42</v>
      </c>
      <c r="O25" s="9">
        <v>30</v>
      </c>
      <c r="P25" s="9">
        <v>1188</v>
      </c>
    </row>
    <row r="26" spans="1:16" x14ac:dyDescent="0.2">
      <c r="A26" s="3" t="s">
        <v>75</v>
      </c>
      <c r="B26" s="9">
        <v>88</v>
      </c>
      <c r="C26" s="9">
        <v>0</v>
      </c>
      <c r="D26" s="9">
        <v>28</v>
      </c>
      <c r="E26" s="9">
        <v>60</v>
      </c>
      <c r="F26" s="9">
        <v>0</v>
      </c>
      <c r="G26" s="16">
        <v>28</v>
      </c>
      <c r="H26" s="17">
        <v>0</v>
      </c>
      <c r="I26" s="17">
        <v>28</v>
      </c>
      <c r="J26" s="17">
        <v>0</v>
      </c>
      <c r="K26" s="18">
        <v>0</v>
      </c>
      <c r="L26" s="9">
        <v>60</v>
      </c>
      <c r="M26" s="9">
        <v>0</v>
      </c>
      <c r="N26" s="9">
        <v>0</v>
      </c>
      <c r="O26" s="9">
        <v>60</v>
      </c>
      <c r="P26" s="9">
        <v>0</v>
      </c>
    </row>
    <row r="27" spans="1:16" x14ac:dyDescent="0.2">
      <c r="A27" s="3" t="s">
        <v>76</v>
      </c>
      <c r="B27" s="9">
        <v>51</v>
      </c>
      <c r="C27" s="9">
        <v>22</v>
      </c>
      <c r="D27" s="9">
        <v>28</v>
      </c>
      <c r="E27" s="9">
        <v>0</v>
      </c>
      <c r="F27" s="9">
        <v>0</v>
      </c>
      <c r="G27" s="16">
        <v>37</v>
      </c>
      <c r="H27" s="17">
        <v>22</v>
      </c>
      <c r="I27" s="17">
        <v>14</v>
      </c>
      <c r="J27" s="17">
        <v>0</v>
      </c>
      <c r="K27" s="18">
        <v>0</v>
      </c>
      <c r="L27" s="9">
        <v>14</v>
      </c>
      <c r="M27" s="9">
        <v>0</v>
      </c>
      <c r="N27" s="9">
        <v>14</v>
      </c>
      <c r="O27" s="9">
        <v>0</v>
      </c>
      <c r="P27" s="9">
        <v>0</v>
      </c>
    </row>
    <row r="28" spans="1:16" x14ac:dyDescent="0.2">
      <c r="A28" s="3" t="s">
        <v>77</v>
      </c>
      <c r="B28" s="9">
        <v>279</v>
      </c>
      <c r="C28" s="9">
        <v>90</v>
      </c>
      <c r="D28" s="9">
        <v>99</v>
      </c>
      <c r="E28" s="9">
        <v>90</v>
      </c>
      <c r="F28" s="9">
        <v>0</v>
      </c>
      <c r="G28" s="16">
        <v>176</v>
      </c>
      <c r="H28" s="17">
        <v>45</v>
      </c>
      <c r="I28" s="17">
        <v>71</v>
      </c>
      <c r="J28" s="17">
        <v>60</v>
      </c>
      <c r="K28" s="18">
        <v>0</v>
      </c>
      <c r="L28" s="9">
        <v>103</v>
      </c>
      <c r="M28" s="9">
        <v>45</v>
      </c>
      <c r="N28" s="9">
        <v>28</v>
      </c>
      <c r="O28" s="9">
        <v>30</v>
      </c>
      <c r="P28" s="9">
        <v>0</v>
      </c>
    </row>
    <row r="29" spans="1:16" x14ac:dyDescent="0.2">
      <c r="A29" s="3" t="s">
        <v>78</v>
      </c>
      <c r="B29" s="9">
        <v>128</v>
      </c>
      <c r="C29" s="9">
        <v>67</v>
      </c>
      <c r="D29" s="9">
        <v>0</v>
      </c>
      <c r="E29" s="9">
        <v>60</v>
      </c>
      <c r="F29" s="9">
        <v>0</v>
      </c>
      <c r="G29" s="16">
        <v>75</v>
      </c>
      <c r="H29" s="17">
        <v>45</v>
      </c>
      <c r="I29" s="17">
        <v>0</v>
      </c>
      <c r="J29" s="17">
        <v>30</v>
      </c>
      <c r="K29" s="18">
        <v>0</v>
      </c>
      <c r="L29" s="9">
        <v>53</v>
      </c>
      <c r="M29" s="9">
        <v>22</v>
      </c>
      <c r="N29" s="9">
        <v>0</v>
      </c>
      <c r="O29" s="9">
        <v>30</v>
      </c>
      <c r="P29" s="9">
        <v>0</v>
      </c>
    </row>
    <row r="30" spans="1:16" x14ac:dyDescent="0.2">
      <c r="A30" s="3" t="s">
        <v>79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16">
        <v>0</v>
      </c>
      <c r="H30" s="17">
        <v>0</v>
      </c>
      <c r="I30" s="17">
        <v>0</v>
      </c>
      <c r="J30" s="17">
        <v>0</v>
      </c>
      <c r="K30" s="18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x14ac:dyDescent="0.2">
      <c r="A31" s="3" t="s">
        <v>80</v>
      </c>
      <c r="B31" s="9">
        <v>45</v>
      </c>
      <c r="C31" s="9">
        <v>45</v>
      </c>
      <c r="D31" s="9">
        <v>0</v>
      </c>
      <c r="E31" s="9">
        <v>0</v>
      </c>
      <c r="F31" s="9">
        <v>0</v>
      </c>
      <c r="G31" s="16">
        <v>22</v>
      </c>
      <c r="H31" s="17">
        <v>22</v>
      </c>
      <c r="I31" s="17">
        <v>0</v>
      </c>
      <c r="J31" s="17">
        <v>0</v>
      </c>
      <c r="K31" s="18">
        <v>0</v>
      </c>
      <c r="L31" s="9">
        <v>22</v>
      </c>
      <c r="M31" s="9">
        <v>22</v>
      </c>
      <c r="N31" s="9">
        <v>0</v>
      </c>
      <c r="O31" s="9">
        <v>0</v>
      </c>
      <c r="P31" s="9">
        <v>0</v>
      </c>
    </row>
    <row r="32" spans="1:16" x14ac:dyDescent="0.2">
      <c r="A32" s="3" t="s">
        <v>81</v>
      </c>
      <c r="B32" s="9">
        <v>577</v>
      </c>
      <c r="C32" s="9">
        <v>202</v>
      </c>
      <c r="D32" s="9">
        <v>212</v>
      </c>
      <c r="E32" s="9">
        <v>120</v>
      </c>
      <c r="F32" s="9">
        <v>42</v>
      </c>
      <c r="G32" s="16">
        <v>182</v>
      </c>
      <c r="H32" s="17">
        <v>67</v>
      </c>
      <c r="I32" s="17">
        <v>85</v>
      </c>
      <c r="J32" s="17">
        <v>30</v>
      </c>
      <c r="K32" s="18">
        <v>0</v>
      </c>
      <c r="L32" s="9">
        <v>394</v>
      </c>
      <c r="M32" s="9">
        <v>135</v>
      </c>
      <c r="N32" s="9">
        <v>127</v>
      </c>
      <c r="O32" s="9">
        <v>90</v>
      </c>
      <c r="P32" s="9">
        <v>42</v>
      </c>
    </row>
    <row r="33" spans="1:16" x14ac:dyDescent="0.2">
      <c r="A33" s="3" t="s">
        <v>82</v>
      </c>
      <c r="B33" s="9">
        <v>110</v>
      </c>
      <c r="C33" s="9">
        <v>67</v>
      </c>
      <c r="D33" s="9">
        <v>42</v>
      </c>
      <c r="E33" s="9">
        <v>0</v>
      </c>
      <c r="F33" s="9">
        <v>0</v>
      </c>
      <c r="G33" s="16">
        <v>14</v>
      </c>
      <c r="H33" s="17">
        <v>0</v>
      </c>
      <c r="I33" s="17">
        <v>14</v>
      </c>
      <c r="J33" s="17">
        <v>0</v>
      </c>
      <c r="K33" s="18">
        <v>0</v>
      </c>
      <c r="L33" s="9">
        <v>96</v>
      </c>
      <c r="M33" s="9">
        <v>67</v>
      </c>
      <c r="N33" s="9">
        <v>28</v>
      </c>
      <c r="O33" s="9">
        <v>0</v>
      </c>
      <c r="P33" s="9">
        <v>0</v>
      </c>
    </row>
    <row r="34" spans="1:16" x14ac:dyDescent="0.2">
      <c r="A34" s="3" t="s">
        <v>69</v>
      </c>
      <c r="B34" s="9">
        <v>156</v>
      </c>
      <c r="C34" s="9">
        <v>67</v>
      </c>
      <c r="D34" s="9">
        <v>28</v>
      </c>
      <c r="E34" s="9">
        <v>60</v>
      </c>
      <c r="F34" s="9">
        <v>0</v>
      </c>
      <c r="G34" s="21">
        <v>51</v>
      </c>
      <c r="H34" s="22">
        <v>22</v>
      </c>
      <c r="I34" s="22">
        <v>28</v>
      </c>
      <c r="J34" s="22">
        <v>0</v>
      </c>
      <c r="K34" s="23">
        <v>0</v>
      </c>
      <c r="L34" s="9">
        <v>105</v>
      </c>
      <c r="M34" s="9">
        <v>45</v>
      </c>
      <c r="N34" s="9">
        <v>0</v>
      </c>
      <c r="O34" s="9">
        <v>60</v>
      </c>
      <c r="P34" s="9">
        <v>0</v>
      </c>
    </row>
    <row r="35" spans="1:16" ht="14.4" x14ac:dyDescent="0.3">
      <c r="A35" s="1" t="s">
        <v>235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</row>
    <row r="36" spans="1:16" ht="14.4" x14ac:dyDescent="0.3">
      <c r="A36" s="2" t="s">
        <v>265</v>
      </c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AE108-2508-4960-A975-8E04EF8247E6}">
  <dimension ref="A1:P47"/>
  <sheetViews>
    <sheetView view="pageBreakPreview" zoomScale="125" zoomScaleNormal="100" zoomScaleSheetLayoutView="125" workbookViewId="0">
      <selection sqref="A1:BL1048576"/>
    </sheetView>
  </sheetViews>
  <sheetFormatPr defaultColWidth="3.88671875" defaultRowHeight="9.6" x14ac:dyDescent="0.2"/>
  <cols>
    <col min="1" max="1" width="18.109375" style="31" customWidth="1"/>
    <col min="2" max="16" width="4.6640625" style="31" customWidth="1"/>
    <col min="17" max="16384" width="3.88671875" style="31"/>
  </cols>
  <sheetData>
    <row r="1" spans="1:16" x14ac:dyDescent="0.2">
      <c r="A1" s="31" t="s">
        <v>296</v>
      </c>
    </row>
    <row r="2" spans="1:16" x14ac:dyDescent="0.2">
      <c r="A2" s="50"/>
      <c r="B2" s="124" t="s">
        <v>0</v>
      </c>
      <c r="C2" s="124"/>
      <c r="D2" s="124"/>
      <c r="E2" s="124"/>
      <c r="F2" s="124"/>
      <c r="G2" s="124" t="s">
        <v>1</v>
      </c>
      <c r="H2" s="124"/>
      <c r="I2" s="124"/>
      <c r="J2" s="124"/>
      <c r="K2" s="124"/>
      <c r="L2" s="124" t="s">
        <v>2</v>
      </c>
      <c r="M2" s="124"/>
      <c r="N2" s="124"/>
      <c r="O2" s="124"/>
      <c r="P2" s="125"/>
    </row>
    <row r="3" spans="1:16" x14ac:dyDescent="0.2">
      <c r="A3" s="58" t="s">
        <v>259</v>
      </c>
      <c r="B3" s="27" t="s">
        <v>0</v>
      </c>
      <c r="C3" s="27" t="s">
        <v>3</v>
      </c>
      <c r="D3" s="27" t="s">
        <v>236</v>
      </c>
      <c r="E3" s="27" t="s">
        <v>5</v>
      </c>
      <c r="F3" s="27" t="s">
        <v>237</v>
      </c>
      <c r="G3" s="27" t="s">
        <v>0</v>
      </c>
      <c r="H3" s="27" t="s">
        <v>3</v>
      </c>
      <c r="I3" s="27" t="s">
        <v>236</v>
      </c>
      <c r="J3" s="27" t="s">
        <v>5</v>
      </c>
      <c r="K3" s="27" t="s">
        <v>237</v>
      </c>
      <c r="L3" s="27" t="s">
        <v>0</v>
      </c>
      <c r="M3" s="27" t="s">
        <v>3</v>
      </c>
      <c r="N3" s="27" t="s">
        <v>236</v>
      </c>
      <c r="O3" s="27" t="s">
        <v>5</v>
      </c>
      <c r="P3" s="28" t="s">
        <v>237</v>
      </c>
    </row>
    <row r="4" spans="1:16" x14ac:dyDescent="0.2">
      <c r="A4" s="59" t="s">
        <v>162</v>
      </c>
      <c r="G4" s="48"/>
      <c r="H4" s="49"/>
      <c r="I4" s="49"/>
      <c r="J4" s="49"/>
      <c r="K4" s="50"/>
    </row>
    <row r="5" spans="1:16" x14ac:dyDescent="0.2">
      <c r="A5" s="59"/>
      <c r="G5" s="76"/>
      <c r="H5" s="77"/>
      <c r="I5" s="77"/>
      <c r="J5" s="77"/>
      <c r="K5" s="78"/>
    </row>
    <row r="6" spans="1:16" x14ac:dyDescent="0.2">
      <c r="A6" s="31" t="s">
        <v>319</v>
      </c>
      <c r="B6" s="32">
        <v>24048</v>
      </c>
      <c r="C6" s="32">
        <v>11478</v>
      </c>
      <c r="D6" s="32">
        <v>6630</v>
      </c>
      <c r="E6" s="32">
        <v>3522</v>
      </c>
      <c r="F6" s="32">
        <v>2419</v>
      </c>
      <c r="G6" s="33">
        <v>11071</v>
      </c>
      <c r="H6" s="34">
        <v>5031</v>
      </c>
      <c r="I6" s="34">
        <v>3118</v>
      </c>
      <c r="J6" s="34">
        <v>1776</v>
      </c>
      <c r="K6" s="35">
        <v>1146</v>
      </c>
      <c r="L6" s="32">
        <v>12978</v>
      </c>
      <c r="M6" s="32">
        <v>6446</v>
      </c>
      <c r="N6" s="32">
        <v>3512</v>
      </c>
      <c r="O6" s="32">
        <v>1746</v>
      </c>
      <c r="P6" s="32">
        <v>1273</v>
      </c>
    </row>
    <row r="7" spans="1:16" x14ac:dyDescent="0.2">
      <c r="A7" s="31" t="s">
        <v>163</v>
      </c>
      <c r="B7" s="32">
        <v>1724</v>
      </c>
      <c r="C7" s="32">
        <v>494</v>
      </c>
      <c r="D7" s="32">
        <v>522</v>
      </c>
      <c r="E7" s="32">
        <v>241</v>
      </c>
      <c r="F7" s="32">
        <v>467</v>
      </c>
      <c r="G7" s="33">
        <v>762</v>
      </c>
      <c r="H7" s="34">
        <v>202</v>
      </c>
      <c r="I7" s="34">
        <v>197</v>
      </c>
      <c r="J7" s="34">
        <v>150</v>
      </c>
      <c r="K7" s="35">
        <v>212</v>
      </c>
      <c r="L7" s="32">
        <v>961</v>
      </c>
      <c r="M7" s="32">
        <v>292</v>
      </c>
      <c r="N7" s="32">
        <v>324</v>
      </c>
      <c r="O7" s="32">
        <v>90</v>
      </c>
      <c r="P7" s="32">
        <v>255</v>
      </c>
    </row>
    <row r="8" spans="1:16" x14ac:dyDescent="0.2">
      <c r="A8" s="31" t="s">
        <v>164</v>
      </c>
      <c r="B8" s="32">
        <v>6745</v>
      </c>
      <c r="C8" s="32">
        <v>3751</v>
      </c>
      <c r="D8" s="32">
        <v>1368</v>
      </c>
      <c r="E8" s="32">
        <v>692</v>
      </c>
      <c r="F8" s="32">
        <v>934</v>
      </c>
      <c r="G8" s="33">
        <v>3291</v>
      </c>
      <c r="H8" s="34">
        <v>1752</v>
      </c>
      <c r="I8" s="34">
        <v>578</v>
      </c>
      <c r="J8" s="34">
        <v>451</v>
      </c>
      <c r="K8" s="35">
        <v>509</v>
      </c>
      <c r="L8" s="32">
        <v>3454</v>
      </c>
      <c r="M8" s="32">
        <v>1999</v>
      </c>
      <c r="N8" s="32">
        <v>790</v>
      </c>
      <c r="O8" s="32">
        <v>241</v>
      </c>
      <c r="P8" s="32">
        <v>424</v>
      </c>
    </row>
    <row r="9" spans="1:16" x14ac:dyDescent="0.2">
      <c r="A9" s="31" t="s">
        <v>165</v>
      </c>
      <c r="B9" s="32">
        <v>5996</v>
      </c>
      <c r="C9" s="32">
        <v>2920</v>
      </c>
      <c r="D9" s="32">
        <v>2003</v>
      </c>
      <c r="E9" s="32">
        <v>903</v>
      </c>
      <c r="F9" s="32">
        <v>170</v>
      </c>
      <c r="G9" s="33">
        <v>2553</v>
      </c>
      <c r="H9" s="34">
        <v>1190</v>
      </c>
      <c r="I9" s="34">
        <v>917</v>
      </c>
      <c r="J9" s="34">
        <v>361</v>
      </c>
      <c r="K9" s="35">
        <v>85</v>
      </c>
      <c r="L9" s="32">
        <v>3442</v>
      </c>
      <c r="M9" s="32">
        <v>1729</v>
      </c>
      <c r="N9" s="32">
        <v>1086</v>
      </c>
      <c r="O9" s="32">
        <v>542</v>
      </c>
      <c r="P9" s="32">
        <v>85</v>
      </c>
    </row>
    <row r="10" spans="1:16" x14ac:dyDescent="0.2">
      <c r="A10" s="31" t="s">
        <v>166</v>
      </c>
      <c r="B10" s="32">
        <v>3882</v>
      </c>
      <c r="C10" s="32">
        <v>1460</v>
      </c>
      <c r="D10" s="32">
        <v>1284</v>
      </c>
      <c r="E10" s="32">
        <v>1053</v>
      </c>
      <c r="F10" s="32">
        <v>85</v>
      </c>
      <c r="G10" s="33">
        <v>2015</v>
      </c>
      <c r="H10" s="34">
        <v>764</v>
      </c>
      <c r="I10" s="34">
        <v>649</v>
      </c>
      <c r="J10" s="34">
        <v>602</v>
      </c>
      <c r="K10" s="35">
        <v>0</v>
      </c>
      <c r="L10" s="32">
        <v>1867</v>
      </c>
      <c r="M10" s="32">
        <v>696</v>
      </c>
      <c r="N10" s="32">
        <v>635</v>
      </c>
      <c r="O10" s="32">
        <v>451</v>
      </c>
      <c r="P10" s="32">
        <v>85</v>
      </c>
    </row>
    <row r="11" spans="1:16" x14ac:dyDescent="0.2">
      <c r="A11" s="31" t="s">
        <v>167</v>
      </c>
      <c r="B11" s="32">
        <v>5702</v>
      </c>
      <c r="C11" s="32">
        <v>2853</v>
      </c>
      <c r="D11" s="32">
        <v>1453</v>
      </c>
      <c r="E11" s="32">
        <v>632</v>
      </c>
      <c r="F11" s="32">
        <v>764</v>
      </c>
      <c r="G11" s="33">
        <v>2449</v>
      </c>
      <c r="H11" s="34">
        <v>1123</v>
      </c>
      <c r="I11" s="34">
        <v>776</v>
      </c>
      <c r="J11" s="34">
        <v>211</v>
      </c>
      <c r="K11" s="35">
        <v>340</v>
      </c>
      <c r="L11" s="32">
        <v>3252</v>
      </c>
      <c r="M11" s="32">
        <v>1729</v>
      </c>
      <c r="N11" s="32">
        <v>677</v>
      </c>
      <c r="O11" s="32">
        <v>421</v>
      </c>
      <c r="P11" s="32">
        <v>424</v>
      </c>
    </row>
    <row r="12" spans="1:16" x14ac:dyDescent="0.2">
      <c r="B12" s="32"/>
      <c r="C12" s="32"/>
      <c r="D12" s="32"/>
      <c r="E12" s="32"/>
      <c r="F12" s="32"/>
      <c r="G12" s="33"/>
      <c r="H12" s="34"/>
      <c r="I12" s="34"/>
      <c r="J12" s="34"/>
      <c r="K12" s="35"/>
      <c r="L12" s="32"/>
      <c r="M12" s="32"/>
      <c r="N12" s="32"/>
      <c r="O12" s="32"/>
      <c r="P12" s="32"/>
    </row>
    <row r="13" spans="1:16" x14ac:dyDescent="0.2">
      <c r="A13" s="59" t="s">
        <v>168</v>
      </c>
      <c r="B13" s="32"/>
      <c r="C13" s="32"/>
      <c r="D13" s="32"/>
      <c r="E13" s="32"/>
      <c r="F13" s="32"/>
      <c r="G13" s="33"/>
      <c r="H13" s="34"/>
      <c r="I13" s="34"/>
      <c r="J13" s="34"/>
      <c r="K13" s="35"/>
      <c r="L13" s="32"/>
      <c r="M13" s="32"/>
      <c r="N13" s="32"/>
      <c r="O13" s="32"/>
      <c r="P13" s="32"/>
    </row>
    <row r="14" spans="1:16" x14ac:dyDescent="0.2">
      <c r="A14" s="59"/>
      <c r="B14" s="32"/>
      <c r="C14" s="32"/>
      <c r="D14" s="32"/>
      <c r="E14" s="32"/>
      <c r="F14" s="32"/>
      <c r="G14" s="33"/>
      <c r="H14" s="34"/>
      <c r="I14" s="34"/>
      <c r="J14" s="34"/>
      <c r="K14" s="35"/>
      <c r="L14" s="32"/>
      <c r="M14" s="32"/>
      <c r="N14" s="32"/>
      <c r="O14" s="32"/>
      <c r="P14" s="32"/>
    </row>
    <row r="15" spans="1:16" x14ac:dyDescent="0.2">
      <c r="A15" s="31" t="s">
        <v>319</v>
      </c>
      <c r="B15" s="32">
        <v>24048</v>
      </c>
      <c r="C15" s="32">
        <v>11478</v>
      </c>
      <c r="D15" s="32">
        <v>6630</v>
      </c>
      <c r="E15" s="32">
        <v>3522</v>
      </c>
      <c r="F15" s="32">
        <v>2419</v>
      </c>
      <c r="G15" s="33">
        <v>11071</v>
      </c>
      <c r="H15" s="34">
        <v>5031</v>
      </c>
      <c r="I15" s="34">
        <v>3118</v>
      </c>
      <c r="J15" s="34">
        <v>1776</v>
      </c>
      <c r="K15" s="35">
        <v>1146</v>
      </c>
      <c r="L15" s="32">
        <v>12978</v>
      </c>
      <c r="M15" s="32">
        <v>6446</v>
      </c>
      <c r="N15" s="32">
        <v>3512</v>
      </c>
      <c r="O15" s="32">
        <v>1746</v>
      </c>
      <c r="P15" s="32">
        <v>1273</v>
      </c>
    </row>
    <row r="16" spans="1:16" x14ac:dyDescent="0.2">
      <c r="A16" s="31" t="s">
        <v>169</v>
      </c>
      <c r="B16" s="32">
        <v>1786</v>
      </c>
      <c r="C16" s="32">
        <v>719</v>
      </c>
      <c r="D16" s="32">
        <v>324</v>
      </c>
      <c r="E16" s="32">
        <v>361</v>
      </c>
      <c r="F16" s="32">
        <v>382</v>
      </c>
      <c r="G16" s="33">
        <v>904</v>
      </c>
      <c r="H16" s="34">
        <v>270</v>
      </c>
      <c r="I16" s="34">
        <v>212</v>
      </c>
      <c r="J16" s="34">
        <v>211</v>
      </c>
      <c r="K16" s="35">
        <v>212</v>
      </c>
      <c r="L16" s="32">
        <v>882</v>
      </c>
      <c r="M16" s="32">
        <v>449</v>
      </c>
      <c r="N16" s="32">
        <v>113</v>
      </c>
      <c r="O16" s="32">
        <v>150</v>
      </c>
      <c r="P16" s="32">
        <v>170</v>
      </c>
    </row>
    <row r="17" spans="1:16" x14ac:dyDescent="0.2">
      <c r="A17" s="31" t="s">
        <v>170</v>
      </c>
      <c r="B17" s="32">
        <v>9261</v>
      </c>
      <c r="C17" s="32">
        <v>4515</v>
      </c>
      <c r="D17" s="32">
        <v>2313</v>
      </c>
      <c r="E17" s="32">
        <v>1415</v>
      </c>
      <c r="F17" s="32">
        <v>1019</v>
      </c>
      <c r="G17" s="33">
        <v>4462</v>
      </c>
      <c r="H17" s="34">
        <v>2156</v>
      </c>
      <c r="I17" s="34">
        <v>1044</v>
      </c>
      <c r="J17" s="34">
        <v>752</v>
      </c>
      <c r="K17" s="35">
        <v>509</v>
      </c>
      <c r="L17" s="32">
        <v>4799</v>
      </c>
      <c r="M17" s="32">
        <v>2358</v>
      </c>
      <c r="N17" s="32">
        <v>1270</v>
      </c>
      <c r="O17" s="32">
        <v>662</v>
      </c>
      <c r="P17" s="32">
        <v>509</v>
      </c>
    </row>
    <row r="18" spans="1:16" x14ac:dyDescent="0.2">
      <c r="A18" s="31" t="s">
        <v>171</v>
      </c>
      <c r="B18" s="32">
        <v>65</v>
      </c>
      <c r="C18" s="32">
        <v>22</v>
      </c>
      <c r="D18" s="32">
        <v>42</v>
      </c>
      <c r="E18" s="32">
        <v>0</v>
      </c>
      <c r="F18" s="32">
        <v>0</v>
      </c>
      <c r="G18" s="33">
        <v>28</v>
      </c>
      <c r="H18" s="34">
        <v>0</v>
      </c>
      <c r="I18" s="34">
        <v>28</v>
      </c>
      <c r="J18" s="34">
        <v>0</v>
      </c>
      <c r="K18" s="35">
        <v>0</v>
      </c>
      <c r="L18" s="32">
        <v>37</v>
      </c>
      <c r="M18" s="32">
        <v>22</v>
      </c>
      <c r="N18" s="32">
        <v>14</v>
      </c>
      <c r="O18" s="32">
        <v>0</v>
      </c>
      <c r="P18" s="32">
        <v>0</v>
      </c>
    </row>
    <row r="19" spans="1:16" x14ac:dyDescent="0.2">
      <c r="A19" s="31" t="s">
        <v>172</v>
      </c>
      <c r="B19" s="32">
        <v>6547</v>
      </c>
      <c r="C19" s="32">
        <v>3010</v>
      </c>
      <c r="D19" s="32">
        <v>2229</v>
      </c>
      <c r="E19" s="32">
        <v>1053</v>
      </c>
      <c r="F19" s="32">
        <v>255</v>
      </c>
      <c r="G19" s="33">
        <v>2980</v>
      </c>
      <c r="H19" s="34">
        <v>1393</v>
      </c>
      <c r="I19" s="34">
        <v>931</v>
      </c>
      <c r="J19" s="34">
        <v>572</v>
      </c>
      <c r="K19" s="35">
        <v>85</v>
      </c>
      <c r="L19" s="32">
        <v>3566</v>
      </c>
      <c r="M19" s="32">
        <v>1617</v>
      </c>
      <c r="N19" s="32">
        <v>1298</v>
      </c>
      <c r="O19" s="32">
        <v>482</v>
      </c>
      <c r="P19" s="32">
        <v>170</v>
      </c>
    </row>
    <row r="20" spans="1:16" x14ac:dyDescent="0.2">
      <c r="A20" s="31" t="s">
        <v>173</v>
      </c>
      <c r="B20" s="32">
        <v>688</v>
      </c>
      <c r="C20" s="32">
        <v>359</v>
      </c>
      <c r="D20" s="32">
        <v>268</v>
      </c>
      <c r="E20" s="32">
        <v>60</v>
      </c>
      <c r="F20" s="32">
        <v>0</v>
      </c>
      <c r="G20" s="33">
        <v>247</v>
      </c>
      <c r="H20" s="34">
        <v>90</v>
      </c>
      <c r="I20" s="34">
        <v>127</v>
      </c>
      <c r="J20" s="34">
        <v>30</v>
      </c>
      <c r="K20" s="35">
        <v>0</v>
      </c>
      <c r="L20" s="32">
        <v>441</v>
      </c>
      <c r="M20" s="32">
        <v>270</v>
      </c>
      <c r="N20" s="32">
        <v>141</v>
      </c>
      <c r="O20" s="32">
        <v>30</v>
      </c>
      <c r="P20" s="32">
        <v>0</v>
      </c>
    </row>
    <row r="21" spans="1:16" x14ac:dyDescent="0.2">
      <c r="A21" s="31" t="s">
        <v>167</v>
      </c>
      <c r="B21" s="32">
        <v>5702</v>
      </c>
      <c r="C21" s="32">
        <v>2853</v>
      </c>
      <c r="D21" s="32">
        <v>1453</v>
      </c>
      <c r="E21" s="32">
        <v>632</v>
      </c>
      <c r="F21" s="32">
        <v>764</v>
      </c>
      <c r="G21" s="33">
        <v>2449</v>
      </c>
      <c r="H21" s="34">
        <v>1123</v>
      </c>
      <c r="I21" s="34">
        <v>776</v>
      </c>
      <c r="J21" s="34">
        <v>211</v>
      </c>
      <c r="K21" s="35">
        <v>340</v>
      </c>
      <c r="L21" s="32">
        <v>3252</v>
      </c>
      <c r="M21" s="32">
        <v>1729</v>
      </c>
      <c r="N21" s="32">
        <v>677</v>
      </c>
      <c r="O21" s="32">
        <v>421</v>
      </c>
      <c r="P21" s="32">
        <v>424</v>
      </c>
    </row>
    <row r="22" spans="1:16" x14ac:dyDescent="0.2">
      <c r="A22" s="31" t="s">
        <v>327</v>
      </c>
      <c r="B22" s="80">
        <f t="shared" ref="B22" si="0">B21*100/B15</f>
        <v>23.710911510312709</v>
      </c>
      <c r="C22" s="80">
        <f t="shared" ref="C22" si="1">C21*100/C15</f>
        <v>24.856246732880294</v>
      </c>
      <c r="D22" s="80">
        <f t="shared" ref="D22" si="2">D21*100/D15</f>
        <v>21.91553544494721</v>
      </c>
      <c r="E22" s="80">
        <f t="shared" ref="E22" si="3">E21*100/E15</f>
        <v>17.944349801249292</v>
      </c>
      <c r="F22" s="80">
        <f t="shared" ref="F22" si="4">F21*100/F15</f>
        <v>31.583298883836296</v>
      </c>
      <c r="G22" s="80">
        <f t="shared" ref="G22" si="5">G21*100/G15</f>
        <v>22.120856291211272</v>
      </c>
      <c r="H22" s="80">
        <f t="shared" ref="H22" si="6">H21*100/H15</f>
        <v>22.321606042536274</v>
      </c>
      <c r="I22" s="80">
        <f t="shared" ref="I22" si="7">I21*100/I15</f>
        <v>24.887748556767157</v>
      </c>
      <c r="J22" s="80">
        <f t="shared" ref="J22" si="8">J21*100/J15</f>
        <v>11.88063063063063</v>
      </c>
      <c r="K22" s="80">
        <f t="shared" ref="K22" si="9">K21*100/K15</f>
        <v>29.668411867364746</v>
      </c>
      <c r="L22" s="80">
        <f t="shared" ref="L22" si="10">L21*100/L15</f>
        <v>25.057790106333794</v>
      </c>
      <c r="M22" s="80">
        <f t="shared" ref="M22" si="11">M21*100/M15</f>
        <v>26.822835867204468</v>
      </c>
      <c r="N22" s="80">
        <f t="shared" ref="N22" si="12">N21*100/N15</f>
        <v>19.276765375854215</v>
      </c>
      <c r="O22" s="80">
        <f t="shared" ref="O22" si="13">O21*100/O15</f>
        <v>24.11225658648339</v>
      </c>
      <c r="P22" s="80">
        <f t="shared" ref="P22" si="14">P21*100/P15</f>
        <v>33.307148468185389</v>
      </c>
    </row>
    <row r="23" spans="1:16" x14ac:dyDescent="0.2">
      <c r="B23" s="32"/>
      <c r="C23" s="32"/>
      <c r="D23" s="32"/>
      <c r="E23" s="32"/>
      <c r="F23" s="32"/>
      <c r="G23" s="33"/>
      <c r="H23" s="34"/>
      <c r="I23" s="34"/>
      <c r="J23" s="34"/>
      <c r="K23" s="35"/>
      <c r="L23" s="32"/>
      <c r="M23" s="32"/>
      <c r="N23" s="32"/>
      <c r="O23" s="32"/>
      <c r="P23" s="32"/>
    </row>
    <row r="24" spans="1:16" x14ac:dyDescent="0.2">
      <c r="A24" s="59" t="s">
        <v>251</v>
      </c>
      <c r="B24" s="32"/>
      <c r="C24" s="32"/>
      <c r="D24" s="32"/>
      <c r="E24" s="32"/>
      <c r="F24" s="32"/>
      <c r="G24" s="33"/>
      <c r="H24" s="34"/>
      <c r="I24" s="34"/>
      <c r="J24" s="34"/>
      <c r="K24" s="35"/>
      <c r="L24" s="32"/>
      <c r="M24" s="32"/>
      <c r="N24" s="32"/>
      <c r="O24" s="32"/>
      <c r="P24" s="32"/>
    </row>
    <row r="25" spans="1:16" x14ac:dyDescent="0.2">
      <c r="A25" s="59"/>
      <c r="B25" s="32"/>
      <c r="C25" s="32"/>
      <c r="D25" s="32"/>
      <c r="E25" s="32"/>
      <c r="F25" s="32"/>
      <c r="G25" s="33"/>
      <c r="H25" s="34"/>
      <c r="I25" s="34"/>
      <c r="J25" s="34"/>
      <c r="K25" s="35"/>
      <c r="L25" s="32"/>
      <c r="M25" s="32"/>
      <c r="N25" s="32"/>
      <c r="O25" s="32"/>
      <c r="P25" s="32"/>
    </row>
    <row r="26" spans="1:16" x14ac:dyDescent="0.2">
      <c r="A26" s="31" t="s">
        <v>328</v>
      </c>
      <c r="B26" s="32">
        <v>24048</v>
      </c>
      <c r="C26" s="32">
        <v>11478</v>
      </c>
      <c r="D26" s="32">
        <v>6630</v>
      </c>
      <c r="E26" s="32">
        <v>3522</v>
      </c>
      <c r="F26" s="32">
        <v>2419</v>
      </c>
      <c r="G26" s="33">
        <v>11071</v>
      </c>
      <c r="H26" s="34">
        <v>5031</v>
      </c>
      <c r="I26" s="34">
        <v>3118</v>
      </c>
      <c r="J26" s="34">
        <v>1776</v>
      </c>
      <c r="K26" s="35">
        <v>1146</v>
      </c>
      <c r="L26" s="32">
        <v>12978</v>
      </c>
      <c r="M26" s="32">
        <v>6446</v>
      </c>
      <c r="N26" s="32">
        <v>3512</v>
      </c>
      <c r="O26" s="32">
        <v>1746</v>
      </c>
      <c r="P26" s="32">
        <v>1273</v>
      </c>
    </row>
    <row r="27" spans="1:16" x14ac:dyDescent="0.2">
      <c r="A27" s="31" t="s">
        <v>174</v>
      </c>
      <c r="B27" s="32">
        <v>4909</v>
      </c>
      <c r="C27" s="32">
        <v>2403</v>
      </c>
      <c r="D27" s="32">
        <v>1580</v>
      </c>
      <c r="E27" s="32">
        <v>331</v>
      </c>
      <c r="F27" s="32">
        <v>594</v>
      </c>
      <c r="G27" s="33">
        <v>2393</v>
      </c>
      <c r="H27" s="34">
        <v>1168</v>
      </c>
      <c r="I27" s="34">
        <v>790</v>
      </c>
      <c r="J27" s="34">
        <v>181</v>
      </c>
      <c r="K27" s="35">
        <v>255</v>
      </c>
      <c r="L27" s="32">
        <v>2515</v>
      </c>
      <c r="M27" s="32">
        <v>1235</v>
      </c>
      <c r="N27" s="32">
        <v>790</v>
      </c>
      <c r="O27" s="32">
        <v>150</v>
      </c>
      <c r="P27" s="32">
        <v>340</v>
      </c>
    </row>
    <row r="28" spans="1:16" x14ac:dyDescent="0.2">
      <c r="A28" s="31" t="s">
        <v>329</v>
      </c>
      <c r="B28" s="80">
        <f t="shared" ref="B28:F28" si="15">B27*100/B26</f>
        <v>20.413339986693281</v>
      </c>
      <c r="C28" s="80">
        <f t="shared" si="15"/>
        <v>20.935703084161002</v>
      </c>
      <c r="D28" s="80">
        <f t="shared" si="15"/>
        <v>23.83107088989442</v>
      </c>
      <c r="E28" s="80">
        <f t="shared" si="15"/>
        <v>9.3980692788188538</v>
      </c>
      <c r="F28" s="80">
        <f t="shared" si="15"/>
        <v>24.555601488218272</v>
      </c>
      <c r="G28" s="80">
        <f t="shared" ref="G28:P28" si="16">G27*100/G26</f>
        <v>21.615030259235841</v>
      </c>
      <c r="H28" s="80">
        <f t="shared" si="16"/>
        <v>23.216060425362752</v>
      </c>
      <c r="I28" s="80">
        <f t="shared" si="16"/>
        <v>25.336754329698525</v>
      </c>
      <c r="J28" s="80">
        <f t="shared" si="16"/>
        <v>10.191441441441441</v>
      </c>
      <c r="K28" s="80">
        <f t="shared" si="16"/>
        <v>22.251308900523561</v>
      </c>
      <c r="L28" s="80">
        <f t="shared" si="16"/>
        <v>19.378948990599476</v>
      </c>
      <c r="M28" s="80">
        <f t="shared" si="16"/>
        <v>19.159168476574621</v>
      </c>
      <c r="N28" s="80">
        <f t="shared" si="16"/>
        <v>22.494305239179955</v>
      </c>
      <c r="O28" s="80">
        <f t="shared" si="16"/>
        <v>8.5910652920962196</v>
      </c>
      <c r="P28" s="80">
        <f t="shared" si="16"/>
        <v>26.708562450903379</v>
      </c>
    </row>
    <row r="29" spans="1:16" x14ac:dyDescent="0.2">
      <c r="A29" s="31" t="s">
        <v>175</v>
      </c>
      <c r="B29" s="32">
        <v>19140</v>
      </c>
      <c r="C29" s="32">
        <v>9074</v>
      </c>
      <c r="D29" s="32">
        <v>5050</v>
      </c>
      <c r="E29" s="32">
        <v>3190</v>
      </c>
      <c r="F29" s="32">
        <v>1825</v>
      </c>
      <c r="G29" s="33">
        <v>8677</v>
      </c>
      <c r="H29" s="34">
        <v>3863</v>
      </c>
      <c r="I29" s="34">
        <v>2328</v>
      </c>
      <c r="J29" s="34">
        <v>1595</v>
      </c>
      <c r="K29" s="35">
        <v>891</v>
      </c>
      <c r="L29" s="32">
        <v>10462</v>
      </c>
      <c r="M29" s="32">
        <v>5211</v>
      </c>
      <c r="N29" s="32">
        <v>2723</v>
      </c>
      <c r="O29" s="32">
        <v>1595</v>
      </c>
      <c r="P29" s="32">
        <v>934</v>
      </c>
    </row>
    <row r="30" spans="1:16" x14ac:dyDescent="0.2">
      <c r="B30" s="32"/>
      <c r="C30" s="32"/>
      <c r="D30" s="32"/>
      <c r="E30" s="32"/>
      <c r="F30" s="32"/>
      <c r="G30" s="33"/>
      <c r="H30" s="34"/>
      <c r="I30" s="34"/>
      <c r="J30" s="34"/>
      <c r="K30" s="35"/>
      <c r="L30" s="32"/>
      <c r="M30" s="32"/>
      <c r="N30" s="32"/>
      <c r="O30" s="32"/>
      <c r="P30" s="32"/>
    </row>
    <row r="31" spans="1:16" x14ac:dyDescent="0.2">
      <c r="A31" s="59" t="s">
        <v>252</v>
      </c>
      <c r="B31" s="32"/>
      <c r="C31" s="32"/>
      <c r="D31" s="32"/>
      <c r="E31" s="32"/>
      <c r="F31" s="32"/>
      <c r="G31" s="33"/>
      <c r="H31" s="34"/>
      <c r="I31" s="34"/>
      <c r="J31" s="34"/>
      <c r="K31" s="35"/>
      <c r="L31" s="32"/>
      <c r="M31" s="32"/>
      <c r="N31" s="32"/>
      <c r="O31" s="32"/>
      <c r="P31" s="32"/>
    </row>
    <row r="32" spans="1:16" x14ac:dyDescent="0.2">
      <c r="A32" s="59"/>
      <c r="B32" s="32"/>
      <c r="C32" s="32"/>
      <c r="D32" s="32"/>
      <c r="E32" s="32"/>
      <c r="F32" s="32"/>
      <c r="G32" s="33"/>
      <c r="H32" s="34"/>
      <c r="I32" s="34"/>
      <c r="J32" s="34"/>
      <c r="K32" s="35"/>
      <c r="L32" s="32"/>
      <c r="M32" s="32"/>
      <c r="N32" s="32"/>
      <c r="O32" s="32"/>
      <c r="P32" s="32"/>
    </row>
    <row r="33" spans="1:16" x14ac:dyDescent="0.2">
      <c r="A33" s="31" t="s">
        <v>330</v>
      </c>
      <c r="B33" s="32">
        <v>24048</v>
      </c>
      <c r="C33" s="32">
        <v>11478</v>
      </c>
      <c r="D33" s="32">
        <v>6630</v>
      </c>
      <c r="E33" s="32">
        <v>3522</v>
      </c>
      <c r="F33" s="32">
        <v>2419</v>
      </c>
      <c r="G33" s="33">
        <v>11071</v>
      </c>
      <c r="H33" s="34">
        <v>5031</v>
      </c>
      <c r="I33" s="34">
        <v>3118</v>
      </c>
      <c r="J33" s="34">
        <v>1776</v>
      </c>
      <c r="K33" s="35">
        <v>1146</v>
      </c>
      <c r="L33" s="32">
        <v>12978</v>
      </c>
      <c r="M33" s="32">
        <v>6446</v>
      </c>
      <c r="N33" s="32">
        <v>3512</v>
      </c>
      <c r="O33" s="32">
        <v>1746</v>
      </c>
      <c r="P33" s="32">
        <v>1273</v>
      </c>
    </row>
    <row r="34" spans="1:16" x14ac:dyDescent="0.2">
      <c r="A34" s="31" t="s">
        <v>176</v>
      </c>
      <c r="B34" s="32">
        <v>1796</v>
      </c>
      <c r="C34" s="32">
        <v>606</v>
      </c>
      <c r="D34" s="32">
        <v>508</v>
      </c>
      <c r="E34" s="32">
        <v>512</v>
      </c>
      <c r="F34" s="32">
        <v>170</v>
      </c>
      <c r="G34" s="33">
        <v>983</v>
      </c>
      <c r="H34" s="34">
        <v>314</v>
      </c>
      <c r="I34" s="34">
        <v>240</v>
      </c>
      <c r="J34" s="34">
        <v>301</v>
      </c>
      <c r="K34" s="35">
        <v>127</v>
      </c>
      <c r="L34" s="32">
        <v>813</v>
      </c>
      <c r="M34" s="32">
        <v>292</v>
      </c>
      <c r="N34" s="32">
        <v>268</v>
      </c>
      <c r="O34" s="32">
        <v>211</v>
      </c>
      <c r="P34" s="32">
        <v>42</v>
      </c>
    </row>
    <row r="35" spans="1:16" x14ac:dyDescent="0.2">
      <c r="A35" s="31" t="s">
        <v>331</v>
      </c>
      <c r="B35" s="80">
        <f t="shared" ref="B35:F35" si="17">B34*100/B33</f>
        <v>7.4683965402528276</v>
      </c>
      <c r="C35" s="80">
        <f t="shared" si="17"/>
        <v>5.2796654469419764</v>
      </c>
      <c r="D35" s="80">
        <f t="shared" si="17"/>
        <v>7.6621417797888389</v>
      </c>
      <c r="E35" s="80">
        <f t="shared" si="17"/>
        <v>14.537194775695628</v>
      </c>
      <c r="F35" s="80">
        <f t="shared" si="17"/>
        <v>7.0276973956180235</v>
      </c>
      <c r="G35" s="80">
        <f t="shared" ref="G35:P35" si="18">G34*100/G33</f>
        <v>8.8790533827115894</v>
      </c>
      <c r="H35" s="80">
        <f t="shared" si="18"/>
        <v>6.2413039157225203</v>
      </c>
      <c r="I35" s="80">
        <f t="shared" si="18"/>
        <v>7.6972418216805645</v>
      </c>
      <c r="J35" s="80">
        <f t="shared" si="18"/>
        <v>16.948198198198199</v>
      </c>
      <c r="K35" s="80">
        <f t="shared" si="18"/>
        <v>11.082024432809773</v>
      </c>
      <c r="L35" s="80">
        <f t="shared" si="18"/>
        <v>6.2644475265834485</v>
      </c>
      <c r="M35" s="80">
        <f t="shared" si="18"/>
        <v>4.5299410487123799</v>
      </c>
      <c r="N35" s="80">
        <f t="shared" si="18"/>
        <v>7.6309794988610475</v>
      </c>
      <c r="O35" s="80">
        <f t="shared" si="18"/>
        <v>12.084765177548682</v>
      </c>
      <c r="P35" s="80">
        <f t="shared" si="18"/>
        <v>3.2992930086410057</v>
      </c>
    </row>
    <row r="36" spans="1:16" x14ac:dyDescent="0.2">
      <c r="A36" s="31" t="s">
        <v>177</v>
      </c>
      <c r="B36" s="32">
        <v>22253</v>
      </c>
      <c r="C36" s="32">
        <v>10871</v>
      </c>
      <c r="D36" s="32">
        <v>6122</v>
      </c>
      <c r="E36" s="32">
        <v>3010</v>
      </c>
      <c r="F36" s="32">
        <v>2250</v>
      </c>
      <c r="G36" s="33">
        <v>10088</v>
      </c>
      <c r="H36" s="34">
        <v>4717</v>
      </c>
      <c r="I36" s="34">
        <v>2878</v>
      </c>
      <c r="J36" s="34">
        <v>1475</v>
      </c>
      <c r="K36" s="35">
        <v>1019</v>
      </c>
      <c r="L36" s="32">
        <v>12165</v>
      </c>
      <c r="M36" s="32">
        <v>6154</v>
      </c>
      <c r="N36" s="32">
        <v>3244</v>
      </c>
      <c r="O36" s="32">
        <v>1535</v>
      </c>
      <c r="P36" s="32">
        <v>1231</v>
      </c>
    </row>
    <row r="37" spans="1:16" x14ac:dyDescent="0.2">
      <c r="B37" s="32"/>
      <c r="C37" s="32"/>
      <c r="D37" s="32"/>
      <c r="E37" s="32"/>
      <c r="F37" s="32"/>
      <c r="G37" s="33"/>
      <c r="H37" s="34"/>
      <c r="I37" s="34"/>
      <c r="J37" s="34"/>
      <c r="K37" s="35"/>
      <c r="L37" s="32"/>
      <c r="M37" s="32"/>
      <c r="N37" s="32"/>
      <c r="O37" s="32"/>
      <c r="P37" s="32"/>
    </row>
    <row r="38" spans="1:16" x14ac:dyDescent="0.2">
      <c r="A38" s="59" t="s">
        <v>178</v>
      </c>
      <c r="B38" s="32"/>
      <c r="C38" s="32"/>
      <c r="D38" s="32"/>
      <c r="E38" s="32"/>
      <c r="F38" s="32"/>
      <c r="G38" s="33"/>
      <c r="H38" s="34"/>
      <c r="I38" s="34"/>
      <c r="J38" s="34"/>
      <c r="K38" s="35"/>
      <c r="L38" s="32"/>
      <c r="M38" s="32"/>
      <c r="N38" s="32"/>
      <c r="O38" s="32"/>
      <c r="P38" s="32"/>
    </row>
    <row r="39" spans="1:16" x14ac:dyDescent="0.2">
      <c r="A39" s="59"/>
      <c r="B39" s="32"/>
      <c r="C39" s="32"/>
      <c r="D39" s="32"/>
      <c r="E39" s="32"/>
      <c r="F39" s="32"/>
      <c r="G39" s="33"/>
      <c r="H39" s="34"/>
      <c r="I39" s="34"/>
      <c r="J39" s="34"/>
      <c r="K39" s="35"/>
      <c r="L39" s="32"/>
      <c r="M39" s="32"/>
      <c r="N39" s="32"/>
      <c r="O39" s="32"/>
      <c r="P39" s="32"/>
    </row>
    <row r="40" spans="1:16" x14ac:dyDescent="0.2">
      <c r="A40" s="31" t="s">
        <v>330</v>
      </c>
      <c r="B40" s="32">
        <v>24048</v>
      </c>
      <c r="C40" s="32">
        <v>11478</v>
      </c>
      <c r="D40" s="32">
        <v>6630</v>
      </c>
      <c r="E40" s="32">
        <v>3522</v>
      </c>
      <c r="F40" s="32">
        <v>2419</v>
      </c>
      <c r="G40" s="33">
        <v>11071</v>
      </c>
      <c r="H40" s="34">
        <v>5031</v>
      </c>
      <c r="I40" s="34">
        <v>3118</v>
      </c>
      <c r="J40" s="34">
        <v>1776</v>
      </c>
      <c r="K40" s="35">
        <v>1146</v>
      </c>
      <c r="L40" s="32">
        <v>12978</v>
      </c>
      <c r="M40" s="32">
        <v>6446</v>
      </c>
      <c r="N40" s="32">
        <v>3512</v>
      </c>
      <c r="O40" s="32">
        <v>1746</v>
      </c>
      <c r="P40" s="32">
        <v>1273</v>
      </c>
    </row>
    <row r="41" spans="1:16" x14ac:dyDescent="0.2">
      <c r="A41" s="31" t="s">
        <v>179</v>
      </c>
      <c r="B41" s="32">
        <v>944</v>
      </c>
      <c r="C41" s="32">
        <v>584</v>
      </c>
      <c r="D41" s="32">
        <v>197</v>
      </c>
      <c r="E41" s="32">
        <v>120</v>
      </c>
      <c r="F41" s="32">
        <v>42</v>
      </c>
      <c r="G41" s="33">
        <v>347</v>
      </c>
      <c r="H41" s="34">
        <v>202</v>
      </c>
      <c r="I41" s="34">
        <v>85</v>
      </c>
      <c r="J41" s="34">
        <v>60</v>
      </c>
      <c r="K41" s="35">
        <v>0</v>
      </c>
      <c r="L41" s="32">
        <v>597</v>
      </c>
      <c r="M41" s="32">
        <v>382</v>
      </c>
      <c r="N41" s="32">
        <v>113</v>
      </c>
      <c r="O41" s="32">
        <v>60</v>
      </c>
      <c r="P41" s="32">
        <v>42</v>
      </c>
    </row>
    <row r="42" spans="1:16" x14ac:dyDescent="0.2">
      <c r="A42" s="31" t="s">
        <v>180</v>
      </c>
      <c r="B42" s="32">
        <v>4755</v>
      </c>
      <c r="C42" s="32">
        <v>2448</v>
      </c>
      <c r="D42" s="32">
        <v>1199</v>
      </c>
      <c r="E42" s="32">
        <v>301</v>
      </c>
      <c r="F42" s="32">
        <v>806</v>
      </c>
      <c r="G42" s="33">
        <v>2295</v>
      </c>
      <c r="H42" s="34">
        <v>1168</v>
      </c>
      <c r="I42" s="34">
        <v>564</v>
      </c>
      <c r="J42" s="34">
        <v>181</v>
      </c>
      <c r="K42" s="35">
        <v>382</v>
      </c>
      <c r="L42" s="32">
        <v>2460</v>
      </c>
      <c r="M42" s="32">
        <v>1280</v>
      </c>
      <c r="N42" s="32">
        <v>635</v>
      </c>
      <c r="O42" s="32">
        <v>120</v>
      </c>
      <c r="P42" s="32">
        <v>424</v>
      </c>
    </row>
    <row r="43" spans="1:16" x14ac:dyDescent="0.2">
      <c r="A43" s="31" t="s">
        <v>181</v>
      </c>
      <c r="B43" s="32">
        <v>2560</v>
      </c>
      <c r="C43" s="32">
        <v>1415</v>
      </c>
      <c r="D43" s="32">
        <v>536</v>
      </c>
      <c r="E43" s="32">
        <v>482</v>
      </c>
      <c r="F43" s="32">
        <v>127</v>
      </c>
      <c r="G43" s="33">
        <v>1078</v>
      </c>
      <c r="H43" s="34">
        <v>539</v>
      </c>
      <c r="I43" s="34">
        <v>226</v>
      </c>
      <c r="J43" s="34">
        <v>271</v>
      </c>
      <c r="K43" s="35">
        <v>42</v>
      </c>
      <c r="L43" s="32">
        <v>1482</v>
      </c>
      <c r="M43" s="32">
        <v>876</v>
      </c>
      <c r="N43" s="32">
        <v>310</v>
      </c>
      <c r="O43" s="32">
        <v>211</v>
      </c>
      <c r="P43" s="32">
        <v>85</v>
      </c>
    </row>
    <row r="44" spans="1:16" x14ac:dyDescent="0.2">
      <c r="A44" s="31" t="s">
        <v>182</v>
      </c>
      <c r="B44" s="32">
        <v>15789</v>
      </c>
      <c r="C44" s="32">
        <v>7030</v>
      </c>
      <c r="D44" s="32">
        <v>4697</v>
      </c>
      <c r="E44" s="32">
        <v>2619</v>
      </c>
      <c r="F44" s="32">
        <v>1443</v>
      </c>
      <c r="G44" s="36">
        <v>7351</v>
      </c>
      <c r="H44" s="37">
        <v>3122</v>
      </c>
      <c r="I44" s="37">
        <v>2243</v>
      </c>
      <c r="J44" s="37">
        <v>1264</v>
      </c>
      <c r="K44" s="38">
        <v>722</v>
      </c>
      <c r="L44" s="32">
        <v>8439</v>
      </c>
      <c r="M44" s="32">
        <v>3908</v>
      </c>
      <c r="N44" s="32">
        <v>2455</v>
      </c>
      <c r="O44" s="32">
        <v>1354</v>
      </c>
      <c r="P44" s="32">
        <v>722</v>
      </c>
    </row>
    <row r="45" spans="1:16" x14ac:dyDescent="0.2">
      <c r="A45" s="31" t="s">
        <v>329</v>
      </c>
      <c r="B45" s="80">
        <f t="shared" ref="B45" si="19">B44*100/B40</f>
        <v>65.656187624750501</v>
      </c>
      <c r="C45" s="80">
        <f t="shared" ref="C45:P45" si="20">C44*100/C40</f>
        <v>61.247604112214674</v>
      </c>
      <c r="D45" s="80">
        <f t="shared" si="20"/>
        <v>70.8446455505279</v>
      </c>
      <c r="E45" s="80">
        <f t="shared" si="20"/>
        <v>74.361158432708692</v>
      </c>
      <c r="F45" s="80">
        <f t="shared" si="20"/>
        <v>59.652749069863582</v>
      </c>
      <c r="G45" s="80">
        <f t="shared" si="20"/>
        <v>66.398699304489213</v>
      </c>
      <c r="H45" s="80">
        <f t="shared" si="20"/>
        <v>62.055257404094611</v>
      </c>
      <c r="I45" s="80">
        <f t="shared" si="20"/>
        <v>71.937139191789612</v>
      </c>
      <c r="J45" s="80">
        <f t="shared" si="20"/>
        <v>71.171171171171167</v>
      </c>
      <c r="K45" s="80">
        <f t="shared" si="20"/>
        <v>63.001745200698082</v>
      </c>
      <c r="L45" s="80">
        <f t="shared" si="20"/>
        <v>65.025427646786866</v>
      </c>
      <c r="M45" s="80">
        <f t="shared" si="20"/>
        <v>60.626745268383495</v>
      </c>
      <c r="N45" s="80">
        <f t="shared" si="20"/>
        <v>69.903189066059227</v>
      </c>
      <c r="O45" s="80">
        <f t="shared" si="20"/>
        <v>77.548682703321873</v>
      </c>
      <c r="P45" s="80">
        <f t="shared" si="20"/>
        <v>56.71641791044776</v>
      </c>
    </row>
    <row r="46" spans="1:16" x14ac:dyDescent="0.2">
      <c r="A46" s="61" t="s">
        <v>235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</row>
    <row r="47" spans="1:16" x14ac:dyDescent="0.2">
      <c r="A47" s="56" t="s">
        <v>265</v>
      </c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46"/>
  <sheetViews>
    <sheetView view="pageBreakPreview" zoomScaleNormal="100" zoomScaleSheetLayoutView="100" workbookViewId="0">
      <selection activeCell="M16" sqref="M16"/>
    </sheetView>
  </sheetViews>
  <sheetFormatPr defaultColWidth="3.88671875" defaultRowHeight="9.6" x14ac:dyDescent="0.2"/>
  <cols>
    <col min="1" max="1" width="14.88671875" style="31" customWidth="1"/>
    <col min="2" max="16" width="4.6640625" style="31" customWidth="1"/>
    <col min="17" max="64" width="11" style="31" customWidth="1"/>
    <col min="65" max="16384" width="3.88671875" style="31"/>
  </cols>
  <sheetData>
    <row r="1" spans="1:16" x14ac:dyDescent="0.2">
      <c r="A1" s="31" t="s">
        <v>296</v>
      </c>
    </row>
    <row r="2" spans="1:16" x14ac:dyDescent="0.2">
      <c r="A2" s="50"/>
      <c r="B2" s="124" t="s">
        <v>0</v>
      </c>
      <c r="C2" s="124"/>
      <c r="D2" s="124"/>
      <c r="E2" s="124"/>
      <c r="F2" s="124"/>
      <c r="G2" s="124" t="s">
        <v>1</v>
      </c>
      <c r="H2" s="124"/>
      <c r="I2" s="124"/>
      <c r="J2" s="124"/>
      <c r="K2" s="124"/>
      <c r="L2" s="124" t="s">
        <v>2</v>
      </c>
      <c r="M2" s="124"/>
      <c r="N2" s="124"/>
      <c r="O2" s="124"/>
      <c r="P2" s="125"/>
    </row>
    <row r="3" spans="1:16" x14ac:dyDescent="0.2">
      <c r="A3" s="58" t="s">
        <v>259</v>
      </c>
      <c r="B3" s="27" t="s">
        <v>0</v>
      </c>
      <c r="C3" s="27" t="s">
        <v>3</v>
      </c>
      <c r="D3" s="27" t="s">
        <v>236</v>
      </c>
      <c r="E3" s="27" t="s">
        <v>5</v>
      </c>
      <c r="F3" s="27" t="s">
        <v>237</v>
      </c>
      <c r="G3" s="27" t="s">
        <v>0</v>
      </c>
      <c r="H3" s="27" t="s">
        <v>3</v>
      </c>
      <c r="I3" s="27" t="s">
        <v>236</v>
      </c>
      <c r="J3" s="27" t="s">
        <v>5</v>
      </c>
      <c r="K3" s="27" t="s">
        <v>237</v>
      </c>
      <c r="L3" s="27" t="s">
        <v>0</v>
      </c>
      <c r="M3" s="27" t="s">
        <v>3</v>
      </c>
      <c r="N3" s="27" t="s">
        <v>236</v>
      </c>
      <c r="O3" s="27" t="s">
        <v>5</v>
      </c>
      <c r="P3" s="28" t="s">
        <v>237</v>
      </c>
    </row>
    <row r="4" spans="1:16" x14ac:dyDescent="0.2">
      <c r="A4" s="59" t="s">
        <v>162</v>
      </c>
      <c r="G4" s="48"/>
      <c r="H4" s="49"/>
      <c r="I4" s="49"/>
      <c r="J4" s="49"/>
      <c r="K4" s="50"/>
    </row>
    <row r="5" spans="1:16" x14ac:dyDescent="0.2">
      <c r="A5" s="31" t="s">
        <v>0</v>
      </c>
      <c r="B5" s="32">
        <v>24048</v>
      </c>
      <c r="C5" s="32">
        <v>11478</v>
      </c>
      <c r="D5" s="32">
        <v>6630</v>
      </c>
      <c r="E5" s="32">
        <v>3522</v>
      </c>
      <c r="F5" s="32">
        <v>2419</v>
      </c>
      <c r="G5" s="33">
        <v>11071</v>
      </c>
      <c r="H5" s="34">
        <v>5031</v>
      </c>
      <c r="I5" s="34">
        <v>3118</v>
      </c>
      <c r="J5" s="34">
        <v>1776</v>
      </c>
      <c r="K5" s="35">
        <v>1146</v>
      </c>
      <c r="L5" s="32">
        <v>12978</v>
      </c>
      <c r="M5" s="32">
        <v>6446</v>
      </c>
      <c r="N5" s="32">
        <v>3512</v>
      </c>
      <c r="O5" s="32">
        <v>1746</v>
      </c>
      <c r="P5" s="32">
        <v>1273</v>
      </c>
    </row>
    <row r="6" spans="1:16" x14ac:dyDescent="0.2">
      <c r="A6" s="31" t="s">
        <v>163</v>
      </c>
      <c r="B6" s="32">
        <v>1724</v>
      </c>
      <c r="C6" s="32">
        <v>494</v>
      </c>
      <c r="D6" s="32">
        <v>522</v>
      </c>
      <c r="E6" s="32">
        <v>241</v>
      </c>
      <c r="F6" s="32">
        <v>467</v>
      </c>
      <c r="G6" s="33">
        <v>762</v>
      </c>
      <c r="H6" s="34">
        <v>202</v>
      </c>
      <c r="I6" s="34">
        <v>197</v>
      </c>
      <c r="J6" s="34">
        <v>150</v>
      </c>
      <c r="K6" s="35">
        <v>212</v>
      </c>
      <c r="L6" s="32">
        <v>961</v>
      </c>
      <c r="M6" s="32">
        <v>292</v>
      </c>
      <c r="N6" s="32">
        <v>324</v>
      </c>
      <c r="O6" s="32">
        <v>90</v>
      </c>
      <c r="P6" s="32">
        <v>255</v>
      </c>
    </row>
    <row r="7" spans="1:16" x14ac:dyDescent="0.2">
      <c r="A7" s="31" t="s">
        <v>164</v>
      </c>
      <c r="B7" s="32">
        <v>6745</v>
      </c>
      <c r="C7" s="32">
        <v>3751</v>
      </c>
      <c r="D7" s="32">
        <v>1368</v>
      </c>
      <c r="E7" s="32">
        <v>692</v>
      </c>
      <c r="F7" s="32">
        <v>934</v>
      </c>
      <c r="G7" s="33">
        <v>3291</v>
      </c>
      <c r="H7" s="34">
        <v>1752</v>
      </c>
      <c r="I7" s="34">
        <v>578</v>
      </c>
      <c r="J7" s="34">
        <v>451</v>
      </c>
      <c r="K7" s="35">
        <v>509</v>
      </c>
      <c r="L7" s="32">
        <v>3454</v>
      </c>
      <c r="M7" s="32">
        <v>1999</v>
      </c>
      <c r="N7" s="32">
        <v>790</v>
      </c>
      <c r="O7" s="32">
        <v>241</v>
      </c>
      <c r="P7" s="32">
        <v>424</v>
      </c>
    </row>
    <row r="8" spans="1:16" x14ac:dyDescent="0.2">
      <c r="A8" s="31" t="s">
        <v>165</v>
      </c>
      <c r="B8" s="32">
        <v>5996</v>
      </c>
      <c r="C8" s="32">
        <v>2920</v>
      </c>
      <c r="D8" s="32">
        <v>2003</v>
      </c>
      <c r="E8" s="32">
        <v>903</v>
      </c>
      <c r="F8" s="32">
        <v>170</v>
      </c>
      <c r="G8" s="33">
        <v>2553</v>
      </c>
      <c r="H8" s="34">
        <v>1190</v>
      </c>
      <c r="I8" s="34">
        <v>917</v>
      </c>
      <c r="J8" s="34">
        <v>361</v>
      </c>
      <c r="K8" s="35">
        <v>85</v>
      </c>
      <c r="L8" s="32">
        <v>3442</v>
      </c>
      <c r="M8" s="32">
        <v>1729</v>
      </c>
      <c r="N8" s="32">
        <v>1086</v>
      </c>
      <c r="O8" s="32">
        <v>542</v>
      </c>
      <c r="P8" s="32">
        <v>85</v>
      </c>
    </row>
    <row r="9" spans="1:16" x14ac:dyDescent="0.2">
      <c r="A9" s="31" t="s">
        <v>166</v>
      </c>
      <c r="B9" s="32">
        <v>3882</v>
      </c>
      <c r="C9" s="32">
        <v>1460</v>
      </c>
      <c r="D9" s="32">
        <v>1284</v>
      </c>
      <c r="E9" s="32">
        <v>1053</v>
      </c>
      <c r="F9" s="32">
        <v>85</v>
      </c>
      <c r="G9" s="33">
        <v>2015</v>
      </c>
      <c r="H9" s="34">
        <v>764</v>
      </c>
      <c r="I9" s="34">
        <v>649</v>
      </c>
      <c r="J9" s="34">
        <v>602</v>
      </c>
      <c r="K9" s="35">
        <v>0</v>
      </c>
      <c r="L9" s="32">
        <v>1867</v>
      </c>
      <c r="M9" s="32">
        <v>696</v>
      </c>
      <c r="N9" s="32">
        <v>635</v>
      </c>
      <c r="O9" s="32">
        <v>451</v>
      </c>
      <c r="P9" s="32">
        <v>85</v>
      </c>
    </row>
    <row r="10" spans="1:16" x14ac:dyDescent="0.2">
      <c r="A10" s="31" t="s">
        <v>167</v>
      </c>
      <c r="B10" s="32">
        <v>5702</v>
      </c>
      <c r="C10" s="32">
        <v>2853</v>
      </c>
      <c r="D10" s="32">
        <v>1453</v>
      </c>
      <c r="E10" s="32">
        <v>632</v>
      </c>
      <c r="F10" s="32">
        <v>764</v>
      </c>
      <c r="G10" s="33">
        <v>2449</v>
      </c>
      <c r="H10" s="34">
        <v>1123</v>
      </c>
      <c r="I10" s="34">
        <v>776</v>
      </c>
      <c r="J10" s="34">
        <v>211</v>
      </c>
      <c r="K10" s="35">
        <v>340</v>
      </c>
      <c r="L10" s="32">
        <v>3252</v>
      </c>
      <c r="M10" s="32">
        <v>1729</v>
      </c>
      <c r="N10" s="32">
        <v>677</v>
      </c>
      <c r="O10" s="32">
        <v>421</v>
      </c>
      <c r="P10" s="32">
        <v>424</v>
      </c>
    </row>
    <row r="11" spans="1:16" x14ac:dyDescent="0.2">
      <c r="B11" s="32"/>
      <c r="C11" s="32"/>
      <c r="D11" s="32"/>
      <c r="E11" s="32"/>
      <c r="F11" s="32"/>
      <c r="G11" s="33"/>
      <c r="H11" s="34"/>
      <c r="I11" s="34"/>
      <c r="J11" s="34"/>
      <c r="K11" s="35"/>
      <c r="L11" s="32"/>
      <c r="M11" s="32"/>
      <c r="N11" s="32"/>
      <c r="O11" s="32"/>
      <c r="P11" s="32"/>
    </row>
    <row r="12" spans="1:16" x14ac:dyDescent="0.2">
      <c r="A12" s="59" t="s">
        <v>168</v>
      </c>
      <c r="B12" s="32"/>
      <c r="C12" s="32"/>
      <c r="D12" s="32"/>
      <c r="E12" s="32"/>
      <c r="F12" s="32"/>
      <c r="G12" s="33"/>
      <c r="H12" s="34"/>
      <c r="I12" s="34"/>
      <c r="J12" s="34"/>
      <c r="K12" s="35"/>
      <c r="L12" s="32"/>
      <c r="M12" s="32"/>
      <c r="N12" s="32"/>
      <c r="O12" s="32"/>
      <c r="P12" s="32"/>
    </row>
    <row r="13" spans="1:16" x14ac:dyDescent="0.2">
      <c r="A13" s="31" t="s">
        <v>0</v>
      </c>
      <c r="B13" s="32">
        <v>24048</v>
      </c>
      <c r="C13" s="32">
        <v>11478</v>
      </c>
      <c r="D13" s="32">
        <v>6630</v>
      </c>
      <c r="E13" s="32">
        <v>3522</v>
      </c>
      <c r="F13" s="32">
        <v>2419</v>
      </c>
      <c r="G13" s="33">
        <v>11071</v>
      </c>
      <c r="H13" s="34">
        <v>5031</v>
      </c>
      <c r="I13" s="34">
        <v>3118</v>
      </c>
      <c r="J13" s="34">
        <v>1776</v>
      </c>
      <c r="K13" s="35">
        <v>1146</v>
      </c>
      <c r="L13" s="32">
        <v>12978</v>
      </c>
      <c r="M13" s="32">
        <v>6446</v>
      </c>
      <c r="N13" s="32">
        <v>3512</v>
      </c>
      <c r="O13" s="32">
        <v>1746</v>
      </c>
      <c r="P13" s="32">
        <v>1273</v>
      </c>
    </row>
    <row r="14" spans="1:16" x14ac:dyDescent="0.2">
      <c r="A14" s="31" t="s">
        <v>169</v>
      </c>
      <c r="B14" s="32">
        <v>1786</v>
      </c>
      <c r="C14" s="32">
        <v>719</v>
      </c>
      <c r="D14" s="32">
        <v>324</v>
      </c>
      <c r="E14" s="32">
        <v>361</v>
      </c>
      <c r="F14" s="32">
        <v>382</v>
      </c>
      <c r="G14" s="33">
        <v>904</v>
      </c>
      <c r="H14" s="34">
        <v>270</v>
      </c>
      <c r="I14" s="34">
        <v>212</v>
      </c>
      <c r="J14" s="34">
        <v>211</v>
      </c>
      <c r="K14" s="35">
        <v>212</v>
      </c>
      <c r="L14" s="32">
        <v>882</v>
      </c>
      <c r="M14" s="32">
        <v>449</v>
      </c>
      <c r="N14" s="32">
        <v>113</v>
      </c>
      <c r="O14" s="32">
        <v>150</v>
      </c>
      <c r="P14" s="32">
        <v>170</v>
      </c>
    </row>
    <row r="15" spans="1:16" x14ac:dyDescent="0.2">
      <c r="A15" s="31" t="s">
        <v>170</v>
      </c>
      <c r="B15" s="32">
        <v>9261</v>
      </c>
      <c r="C15" s="32">
        <v>4515</v>
      </c>
      <c r="D15" s="32">
        <v>2313</v>
      </c>
      <c r="E15" s="32">
        <v>1415</v>
      </c>
      <c r="F15" s="32">
        <v>1019</v>
      </c>
      <c r="G15" s="33">
        <v>4462</v>
      </c>
      <c r="H15" s="34">
        <v>2156</v>
      </c>
      <c r="I15" s="34">
        <v>1044</v>
      </c>
      <c r="J15" s="34">
        <v>752</v>
      </c>
      <c r="K15" s="35">
        <v>509</v>
      </c>
      <c r="L15" s="32">
        <v>4799</v>
      </c>
      <c r="M15" s="32">
        <v>2358</v>
      </c>
      <c r="N15" s="32">
        <v>1270</v>
      </c>
      <c r="O15" s="32">
        <v>662</v>
      </c>
      <c r="P15" s="32">
        <v>509</v>
      </c>
    </row>
    <row r="16" spans="1:16" x14ac:dyDescent="0.2">
      <c r="A16" s="31" t="s">
        <v>171</v>
      </c>
      <c r="B16" s="32">
        <v>65</v>
      </c>
      <c r="C16" s="32">
        <v>22</v>
      </c>
      <c r="D16" s="32">
        <v>42</v>
      </c>
      <c r="E16" s="32">
        <v>0</v>
      </c>
      <c r="F16" s="32">
        <v>0</v>
      </c>
      <c r="G16" s="33">
        <v>28</v>
      </c>
      <c r="H16" s="34">
        <v>0</v>
      </c>
      <c r="I16" s="34">
        <v>28</v>
      </c>
      <c r="J16" s="34">
        <v>0</v>
      </c>
      <c r="K16" s="35">
        <v>0</v>
      </c>
      <c r="L16" s="32">
        <v>37</v>
      </c>
      <c r="M16" s="32">
        <v>22</v>
      </c>
      <c r="N16" s="32">
        <v>14</v>
      </c>
      <c r="O16" s="32">
        <v>0</v>
      </c>
      <c r="P16" s="32">
        <v>0</v>
      </c>
    </row>
    <row r="17" spans="1:16" x14ac:dyDescent="0.2">
      <c r="A17" s="31" t="s">
        <v>172</v>
      </c>
      <c r="B17" s="32">
        <v>6547</v>
      </c>
      <c r="C17" s="32">
        <v>3010</v>
      </c>
      <c r="D17" s="32">
        <v>2229</v>
      </c>
      <c r="E17" s="32">
        <v>1053</v>
      </c>
      <c r="F17" s="32">
        <v>255</v>
      </c>
      <c r="G17" s="33">
        <v>2980</v>
      </c>
      <c r="H17" s="34">
        <v>1393</v>
      </c>
      <c r="I17" s="34">
        <v>931</v>
      </c>
      <c r="J17" s="34">
        <v>572</v>
      </c>
      <c r="K17" s="35">
        <v>85</v>
      </c>
      <c r="L17" s="32">
        <v>3566</v>
      </c>
      <c r="M17" s="32">
        <v>1617</v>
      </c>
      <c r="N17" s="32">
        <v>1298</v>
      </c>
      <c r="O17" s="32">
        <v>482</v>
      </c>
      <c r="P17" s="32">
        <v>170</v>
      </c>
    </row>
    <row r="18" spans="1:16" x14ac:dyDescent="0.2">
      <c r="A18" s="31" t="s">
        <v>173</v>
      </c>
      <c r="B18" s="32">
        <v>688</v>
      </c>
      <c r="C18" s="32">
        <v>359</v>
      </c>
      <c r="D18" s="32">
        <v>268</v>
      </c>
      <c r="E18" s="32">
        <v>60</v>
      </c>
      <c r="F18" s="32">
        <v>0</v>
      </c>
      <c r="G18" s="33">
        <v>247</v>
      </c>
      <c r="H18" s="34">
        <v>90</v>
      </c>
      <c r="I18" s="34">
        <v>127</v>
      </c>
      <c r="J18" s="34">
        <v>30</v>
      </c>
      <c r="K18" s="35">
        <v>0</v>
      </c>
      <c r="L18" s="32">
        <v>441</v>
      </c>
      <c r="M18" s="32">
        <v>270</v>
      </c>
      <c r="N18" s="32">
        <v>141</v>
      </c>
      <c r="O18" s="32">
        <v>30</v>
      </c>
      <c r="P18" s="32">
        <v>0</v>
      </c>
    </row>
    <row r="19" spans="1:16" x14ac:dyDescent="0.2">
      <c r="A19" s="31" t="s">
        <v>167</v>
      </c>
      <c r="B19" s="32">
        <v>5702</v>
      </c>
      <c r="C19" s="32">
        <v>2853</v>
      </c>
      <c r="D19" s="32">
        <v>1453</v>
      </c>
      <c r="E19" s="32">
        <v>632</v>
      </c>
      <c r="F19" s="32">
        <v>764</v>
      </c>
      <c r="G19" s="33">
        <v>2449</v>
      </c>
      <c r="H19" s="34">
        <v>1123</v>
      </c>
      <c r="I19" s="34">
        <v>776</v>
      </c>
      <c r="J19" s="34">
        <v>211</v>
      </c>
      <c r="K19" s="35">
        <v>340</v>
      </c>
      <c r="L19" s="32">
        <v>3252</v>
      </c>
      <c r="M19" s="32">
        <v>1729</v>
      </c>
      <c r="N19" s="32">
        <v>677</v>
      </c>
      <c r="O19" s="32">
        <v>421</v>
      </c>
      <c r="P19" s="32">
        <v>424</v>
      </c>
    </row>
    <row r="20" spans="1:16" x14ac:dyDescent="0.2">
      <c r="B20" s="32"/>
      <c r="C20" s="32"/>
      <c r="D20" s="32"/>
      <c r="E20" s="32"/>
      <c r="F20" s="32"/>
      <c r="G20" s="33"/>
      <c r="H20" s="34"/>
      <c r="I20" s="34"/>
      <c r="J20" s="34"/>
      <c r="K20" s="35"/>
      <c r="L20" s="32"/>
      <c r="M20" s="32"/>
      <c r="N20" s="32"/>
      <c r="O20" s="32"/>
      <c r="P20" s="32"/>
    </row>
    <row r="21" spans="1:16" x14ac:dyDescent="0.2">
      <c r="B21" s="32"/>
      <c r="C21" s="32"/>
      <c r="D21" s="32"/>
      <c r="E21" s="32"/>
      <c r="F21" s="32"/>
      <c r="G21" s="33"/>
      <c r="H21" s="34"/>
      <c r="I21" s="34"/>
      <c r="J21" s="34"/>
      <c r="K21" s="35"/>
      <c r="L21" s="32"/>
      <c r="M21" s="32"/>
      <c r="N21" s="32"/>
      <c r="O21" s="32"/>
      <c r="P21" s="32"/>
    </row>
    <row r="22" spans="1:16" x14ac:dyDescent="0.2">
      <c r="B22" s="32"/>
      <c r="C22" s="32"/>
      <c r="D22" s="32"/>
      <c r="E22" s="32"/>
      <c r="F22" s="32"/>
      <c r="G22" s="33"/>
      <c r="H22" s="34"/>
      <c r="I22" s="34"/>
      <c r="J22" s="34"/>
      <c r="K22" s="35"/>
      <c r="L22" s="32"/>
      <c r="M22" s="32"/>
      <c r="N22" s="32"/>
      <c r="O22" s="32"/>
      <c r="P22" s="32"/>
    </row>
    <row r="23" spans="1:16" x14ac:dyDescent="0.2">
      <c r="A23" s="59" t="s">
        <v>297</v>
      </c>
      <c r="B23" s="32"/>
      <c r="C23" s="32"/>
      <c r="D23" s="32"/>
      <c r="E23" s="32"/>
      <c r="F23" s="32"/>
      <c r="G23" s="33"/>
      <c r="H23" s="34"/>
      <c r="I23" s="34"/>
      <c r="J23" s="34"/>
      <c r="K23" s="35"/>
      <c r="L23" s="32"/>
      <c r="M23" s="32"/>
      <c r="N23" s="32"/>
      <c r="O23" s="32"/>
      <c r="P23" s="32"/>
    </row>
    <row r="24" spans="1:16" x14ac:dyDescent="0.2">
      <c r="A24" s="31" t="s">
        <v>0</v>
      </c>
      <c r="B24" s="32">
        <v>24048</v>
      </c>
      <c r="C24" s="32">
        <v>11478</v>
      </c>
      <c r="D24" s="32">
        <v>6630</v>
      </c>
      <c r="E24" s="32">
        <v>3522</v>
      </c>
      <c r="F24" s="32">
        <v>2419</v>
      </c>
      <c r="G24" s="33">
        <v>11071</v>
      </c>
      <c r="H24" s="34">
        <v>5031</v>
      </c>
      <c r="I24" s="34">
        <v>3118</v>
      </c>
      <c r="J24" s="34">
        <v>1776</v>
      </c>
      <c r="K24" s="35">
        <v>1146</v>
      </c>
      <c r="L24" s="32">
        <v>12978</v>
      </c>
      <c r="M24" s="32">
        <v>6446</v>
      </c>
      <c r="N24" s="32">
        <v>3512</v>
      </c>
      <c r="O24" s="32">
        <v>1746</v>
      </c>
      <c r="P24" s="32">
        <v>1273</v>
      </c>
    </row>
    <row r="25" spans="1:16" x14ac:dyDescent="0.2">
      <c r="A25" s="31" t="s">
        <v>174</v>
      </c>
      <c r="B25" s="32">
        <v>4909</v>
      </c>
      <c r="C25" s="32">
        <v>2403</v>
      </c>
      <c r="D25" s="32">
        <v>1580</v>
      </c>
      <c r="E25" s="32">
        <v>331</v>
      </c>
      <c r="F25" s="32">
        <v>594</v>
      </c>
      <c r="G25" s="33">
        <v>2393</v>
      </c>
      <c r="H25" s="34">
        <v>1168</v>
      </c>
      <c r="I25" s="34">
        <v>790</v>
      </c>
      <c r="J25" s="34">
        <v>181</v>
      </c>
      <c r="K25" s="35">
        <v>255</v>
      </c>
      <c r="L25" s="32">
        <v>2515</v>
      </c>
      <c r="M25" s="32">
        <v>1235</v>
      </c>
      <c r="N25" s="32">
        <v>790</v>
      </c>
      <c r="O25" s="32">
        <v>150</v>
      </c>
      <c r="P25" s="32">
        <v>340</v>
      </c>
    </row>
    <row r="26" spans="1:16" x14ac:dyDescent="0.2">
      <c r="B26" s="32"/>
      <c r="C26" s="32"/>
      <c r="D26" s="32"/>
      <c r="E26" s="32"/>
      <c r="F26" s="32"/>
      <c r="G26" s="33"/>
      <c r="H26" s="34"/>
      <c r="I26" s="34"/>
      <c r="J26" s="34"/>
      <c r="K26" s="35"/>
      <c r="L26" s="32"/>
      <c r="M26" s="32"/>
      <c r="N26" s="32"/>
      <c r="O26" s="32"/>
      <c r="P26" s="32"/>
    </row>
    <row r="27" spans="1:16" x14ac:dyDescent="0.2">
      <c r="B27" s="32"/>
      <c r="C27" s="32"/>
      <c r="D27" s="32"/>
      <c r="E27" s="32"/>
      <c r="F27" s="32"/>
      <c r="G27" s="33"/>
      <c r="H27" s="34"/>
      <c r="I27" s="34"/>
      <c r="J27" s="34"/>
      <c r="K27" s="35"/>
      <c r="L27" s="32"/>
      <c r="M27" s="32"/>
      <c r="N27" s="32"/>
      <c r="O27" s="32"/>
      <c r="P27" s="32"/>
    </row>
    <row r="28" spans="1:16" x14ac:dyDescent="0.2">
      <c r="A28" s="31" t="s">
        <v>175</v>
      </c>
      <c r="B28" s="32">
        <v>19140</v>
      </c>
      <c r="C28" s="32">
        <v>9074</v>
      </c>
      <c r="D28" s="32">
        <v>5050</v>
      </c>
      <c r="E28" s="32">
        <v>3190</v>
      </c>
      <c r="F28" s="32">
        <v>1825</v>
      </c>
      <c r="G28" s="33">
        <v>8677</v>
      </c>
      <c r="H28" s="34">
        <v>3863</v>
      </c>
      <c r="I28" s="34">
        <v>2328</v>
      </c>
      <c r="J28" s="34">
        <v>1595</v>
      </c>
      <c r="K28" s="35">
        <v>891</v>
      </c>
      <c r="L28" s="32">
        <v>10462</v>
      </c>
      <c r="M28" s="32">
        <v>5211</v>
      </c>
      <c r="N28" s="32">
        <v>2723</v>
      </c>
      <c r="O28" s="32">
        <v>1595</v>
      </c>
      <c r="P28" s="32">
        <v>934</v>
      </c>
    </row>
    <row r="29" spans="1:16" x14ac:dyDescent="0.2">
      <c r="B29" s="32"/>
      <c r="C29" s="32"/>
      <c r="D29" s="32"/>
      <c r="E29" s="32"/>
      <c r="F29" s="32"/>
      <c r="G29" s="33"/>
      <c r="H29" s="34"/>
      <c r="I29" s="34"/>
      <c r="J29" s="34"/>
      <c r="K29" s="35"/>
      <c r="L29" s="32"/>
      <c r="M29" s="32"/>
      <c r="N29" s="32"/>
      <c r="O29" s="32"/>
      <c r="P29" s="32"/>
    </row>
    <row r="30" spans="1:16" x14ac:dyDescent="0.2">
      <c r="A30" s="59" t="s">
        <v>298</v>
      </c>
      <c r="B30" s="32"/>
      <c r="C30" s="32"/>
      <c r="D30" s="32"/>
      <c r="E30" s="32"/>
      <c r="F30" s="32"/>
      <c r="G30" s="33"/>
      <c r="H30" s="34"/>
      <c r="I30" s="34"/>
      <c r="J30" s="34"/>
      <c r="K30" s="35"/>
      <c r="L30" s="32"/>
      <c r="M30" s="32"/>
      <c r="N30" s="32"/>
      <c r="O30" s="32"/>
      <c r="P30" s="32"/>
    </row>
    <row r="31" spans="1:16" x14ac:dyDescent="0.2">
      <c r="A31" s="31" t="s">
        <v>0</v>
      </c>
      <c r="B31" s="32">
        <v>24048</v>
      </c>
      <c r="C31" s="32">
        <v>11478</v>
      </c>
      <c r="D31" s="32">
        <v>6630</v>
      </c>
      <c r="E31" s="32">
        <v>3522</v>
      </c>
      <c r="F31" s="32">
        <v>2419</v>
      </c>
      <c r="G31" s="33">
        <v>11071</v>
      </c>
      <c r="H31" s="34">
        <v>5031</v>
      </c>
      <c r="I31" s="34">
        <v>3118</v>
      </c>
      <c r="J31" s="34">
        <v>1776</v>
      </c>
      <c r="K31" s="35">
        <v>1146</v>
      </c>
      <c r="L31" s="32">
        <v>12978</v>
      </c>
      <c r="M31" s="32">
        <v>6446</v>
      </c>
      <c r="N31" s="32">
        <v>3512</v>
      </c>
      <c r="O31" s="32">
        <v>1746</v>
      </c>
      <c r="P31" s="32">
        <v>1273</v>
      </c>
    </row>
    <row r="32" spans="1:16" x14ac:dyDescent="0.2">
      <c r="A32" s="31" t="s">
        <v>176</v>
      </c>
      <c r="B32" s="32">
        <v>1796</v>
      </c>
      <c r="C32" s="32">
        <v>606</v>
      </c>
      <c r="D32" s="32">
        <v>508</v>
      </c>
      <c r="E32" s="32">
        <v>512</v>
      </c>
      <c r="F32" s="32">
        <v>170</v>
      </c>
      <c r="G32" s="33">
        <v>983</v>
      </c>
      <c r="H32" s="34">
        <v>314</v>
      </c>
      <c r="I32" s="34">
        <v>240</v>
      </c>
      <c r="J32" s="34">
        <v>301</v>
      </c>
      <c r="K32" s="35">
        <v>127</v>
      </c>
      <c r="L32" s="32">
        <v>813</v>
      </c>
      <c r="M32" s="32">
        <v>292</v>
      </c>
      <c r="N32" s="32">
        <v>268</v>
      </c>
      <c r="O32" s="32">
        <v>211</v>
      </c>
      <c r="P32" s="32">
        <v>42</v>
      </c>
    </row>
    <row r="33" spans="1:16" x14ac:dyDescent="0.2">
      <c r="B33" s="32"/>
      <c r="C33" s="32"/>
      <c r="D33" s="32"/>
      <c r="E33" s="32"/>
      <c r="F33" s="32"/>
      <c r="G33" s="33"/>
      <c r="H33" s="34"/>
      <c r="I33" s="34"/>
      <c r="J33" s="34"/>
      <c r="K33" s="35"/>
      <c r="L33" s="32"/>
      <c r="M33" s="32"/>
      <c r="N33" s="32"/>
      <c r="O33" s="32"/>
      <c r="P33" s="32"/>
    </row>
    <row r="34" spans="1:16" x14ac:dyDescent="0.2">
      <c r="B34" s="32"/>
      <c r="C34" s="32"/>
      <c r="D34" s="32"/>
      <c r="E34" s="32"/>
      <c r="F34" s="32"/>
      <c r="G34" s="33"/>
      <c r="H34" s="34"/>
      <c r="I34" s="34"/>
      <c r="J34" s="34"/>
      <c r="K34" s="35"/>
      <c r="L34" s="32"/>
      <c r="M34" s="32"/>
      <c r="N34" s="32"/>
      <c r="O34" s="32"/>
      <c r="P34" s="32"/>
    </row>
    <row r="35" spans="1:16" x14ac:dyDescent="0.2">
      <c r="A35" s="31" t="s">
        <v>177</v>
      </c>
      <c r="B35" s="32">
        <v>22253</v>
      </c>
      <c r="C35" s="32">
        <v>10871</v>
      </c>
      <c r="D35" s="32">
        <v>6122</v>
      </c>
      <c r="E35" s="32">
        <v>3010</v>
      </c>
      <c r="F35" s="32">
        <v>2250</v>
      </c>
      <c r="G35" s="33">
        <v>10088</v>
      </c>
      <c r="H35" s="34">
        <v>4717</v>
      </c>
      <c r="I35" s="34">
        <v>2878</v>
      </c>
      <c r="J35" s="34">
        <v>1475</v>
      </c>
      <c r="K35" s="35">
        <v>1019</v>
      </c>
      <c r="L35" s="32">
        <v>12165</v>
      </c>
      <c r="M35" s="32">
        <v>6154</v>
      </c>
      <c r="N35" s="32">
        <v>3244</v>
      </c>
      <c r="O35" s="32">
        <v>1535</v>
      </c>
      <c r="P35" s="32">
        <v>1231</v>
      </c>
    </row>
    <row r="36" spans="1:16" x14ac:dyDescent="0.2">
      <c r="B36" s="32"/>
      <c r="C36" s="32"/>
      <c r="D36" s="32"/>
      <c r="E36" s="32"/>
      <c r="F36" s="32"/>
      <c r="G36" s="33"/>
      <c r="H36" s="34"/>
      <c r="I36" s="34"/>
      <c r="J36" s="34"/>
      <c r="K36" s="35"/>
      <c r="L36" s="32"/>
      <c r="M36" s="32"/>
      <c r="N36" s="32"/>
      <c r="O36" s="32"/>
      <c r="P36" s="32"/>
    </row>
    <row r="37" spans="1:16" x14ac:dyDescent="0.2">
      <c r="A37" s="59" t="s">
        <v>178</v>
      </c>
      <c r="B37" s="32"/>
      <c r="C37" s="32"/>
      <c r="D37" s="32"/>
      <c r="E37" s="32"/>
      <c r="F37" s="32"/>
      <c r="G37" s="33"/>
      <c r="H37" s="34"/>
      <c r="I37" s="34"/>
      <c r="J37" s="34"/>
      <c r="K37" s="35"/>
      <c r="L37" s="32"/>
      <c r="M37" s="32"/>
      <c r="N37" s="32"/>
      <c r="O37" s="32"/>
      <c r="P37" s="32"/>
    </row>
    <row r="38" spans="1:16" x14ac:dyDescent="0.2">
      <c r="A38" s="31" t="s">
        <v>0</v>
      </c>
      <c r="B38" s="32">
        <v>24048</v>
      </c>
      <c r="C38" s="32">
        <v>11478</v>
      </c>
      <c r="D38" s="32">
        <v>6630</v>
      </c>
      <c r="E38" s="32">
        <v>3522</v>
      </c>
      <c r="F38" s="32">
        <v>2419</v>
      </c>
      <c r="G38" s="33">
        <v>11071</v>
      </c>
      <c r="H38" s="34">
        <v>5031</v>
      </c>
      <c r="I38" s="34">
        <v>3118</v>
      </c>
      <c r="J38" s="34">
        <v>1776</v>
      </c>
      <c r="K38" s="35">
        <v>1146</v>
      </c>
      <c r="L38" s="32">
        <v>12978</v>
      </c>
      <c r="M38" s="32">
        <v>6446</v>
      </c>
      <c r="N38" s="32">
        <v>3512</v>
      </c>
      <c r="O38" s="32">
        <v>1746</v>
      </c>
      <c r="P38" s="32">
        <v>1273</v>
      </c>
    </row>
    <row r="39" spans="1:16" x14ac:dyDescent="0.2">
      <c r="A39" s="31" t="s">
        <v>179</v>
      </c>
      <c r="B39" s="32">
        <v>944</v>
      </c>
      <c r="C39" s="32">
        <v>584</v>
      </c>
      <c r="D39" s="32">
        <v>197</v>
      </c>
      <c r="E39" s="32">
        <v>120</v>
      </c>
      <c r="F39" s="32">
        <v>42</v>
      </c>
      <c r="G39" s="33">
        <v>347</v>
      </c>
      <c r="H39" s="34">
        <v>202</v>
      </c>
      <c r="I39" s="34">
        <v>85</v>
      </c>
      <c r="J39" s="34">
        <v>60</v>
      </c>
      <c r="K39" s="35">
        <v>0</v>
      </c>
      <c r="L39" s="32">
        <v>597</v>
      </c>
      <c r="M39" s="32">
        <v>382</v>
      </c>
      <c r="N39" s="32">
        <v>113</v>
      </c>
      <c r="O39" s="32">
        <v>60</v>
      </c>
      <c r="P39" s="32">
        <v>42</v>
      </c>
    </row>
    <row r="40" spans="1:16" x14ac:dyDescent="0.2">
      <c r="A40" s="31" t="s">
        <v>180</v>
      </c>
      <c r="B40" s="32">
        <v>4755</v>
      </c>
      <c r="C40" s="32">
        <v>2448</v>
      </c>
      <c r="D40" s="32">
        <v>1199</v>
      </c>
      <c r="E40" s="32">
        <v>301</v>
      </c>
      <c r="F40" s="32">
        <v>806</v>
      </c>
      <c r="G40" s="33">
        <v>2295</v>
      </c>
      <c r="H40" s="34">
        <v>1168</v>
      </c>
      <c r="I40" s="34">
        <v>564</v>
      </c>
      <c r="J40" s="34">
        <v>181</v>
      </c>
      <c r="K40" s="35">
        <v>382</v>
      </c>
      <c r="L40" s="32">
        <v>2460</v>
      </c>
      <c r="M40" s="32">
        <v>1280</v>
      </c>
      <c r="N40" s="32">
        <v>635</v>
      </c>
      <c r="O40" s="32">
        <v>120</v>
      </c>
      <c r="P40" s="32">
        <v>424</v>
      </c>
    </row>
    <row r="41" spans="1:16" x14ac:dyDescent="0.2">
      <c r="A41" s="31" t="s">
        <v>181</v>
      </c>
      <c r="B41" s="32">
        <v>2560</v>
      </c>
      <c r="C41" s="32">
        <v>1415</v>
      </c>
      <c r="D41" s="32">
        <v>536</v>
      </c>
      <c r="E41" s="32">
        <v>482</v>
      </c>
      <c r="F41" s="32">
        <v>127</v>
      </c>
      <c r="G41" s="33">
        <v>1078</v>
      </c>
      <c r="H41" s="34">
        <v>539</v>
      </c>
      <c r="I41" s="34">
        <v>226</v>
      </c>
      <c r="J41" s="34">
        <v>271</v>
      </c>
      <c r="K41" s="35">
        <v>42</v>
      </c>
      <c r="L41" s="32">
        <v>1482</v>
      </c>
      <c r="M41" s="32">
        <v>876</v>
      </c>
      <c r="N41" s="32">
        <v>310</v>
      </c>
      <c r="O41" s="32">
        <v>211</v>
      </c>
      <c r="P41" s="32">
        <v>85</v>
      </c>
    </row>
    <row r="42" spans="1:16" x14ac:dyDescent="0.2">
      <c r="A42" s="31" t="s">
        <v>182</v>
      </c>
      <c r="B42" s="32">
        <v>15789</v>
      </c>
      <c r="C42" s="32">
        <v>7030</v>
      </c>
      <c r="D42" s="32">
        <v>4697</v>
      </c>
      <c r="E42" s="32">
        <v>2619</v>
      </c>
      <c r="F42" s="32">
        <v>1443</v>
      </c>
      <c r="G42" s="36">
        <v>7351</v>
      </c>
      <c r="H42" s="37">
        <v>3122</v>
      </c>
      <c r="I42" s="37">
        <v>2243</v>
      </c>
      <c r="J42" s="37">
        <v>1264</v>
      </c>
      <c r="K42" s="38">
        <v>722</v>
      </c>
      <c r="L42" s="32">
        <v>8439</v>
      </c>
      <c r="M42" s="32">
        <v>3908</v>
      </c>
      <c r="N42" s="32">
        <v>2455</v>
      </c>
      <c r="O42" s="32">
        <v>1354</v>
      </c>
      <c r="P42" s="32">
        <v>722</v>
      </c>
    </row>
    <row r="43" spans="1:16" x14ac:dyDescent="0.2">
      <c r="B43" s="32"/>
      <c r="C43" s="32"/>
      <c r="D43" s="32"/>
      <c r="E43" s="32"/>
      <c r="F43" s="32"/>
      <c r="G43" s="34"/>
      <c r="H43" s="34"/>
      <c r="I43" s="34"/>
      <c r="J43" s="34"/>
      <c r="K43" s="34"/>
      <c r="L43" s="32"/>
      <c r="M43" s="32"/>
      <c r="N43" s="32"/>
      <c r="O43" s="32"/>
      <c r="P43" s="32"/>
    </row>
    <row r="44" spans="1:16" x14ac:dyDescent="0.2">
      <c r="B44" s="32"/>
      <c r="C44" s="32"/>
      <c r="D44" s="32"/>
      <c r="E44" s="32"/>
      <c r="F44" s="32"/>
      <c r="G44" s="34"/>
      <c r="H44" s="34"/>
      <c r="I44" s="34"/>
      <c r="J44" s="34"/>
      <c r="K44" s="34"/>
      <c r="L44" s="32"/>
      <c r="M44" s="32"/>
      <c r="N44" s="32"/>
      <c r="O44" s="32"/>
      <c r="P44" s="32"/>
    </row>
    <row r="45" spans="1:16" x14ac:dyDescent="0.2">
      <c r="A45" s="61" t="s">
        <v>235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</row>
    <row r="46" spans="1:16" x14ac:dyDescent="0.2">
      <c r="A46" s="56" t="s">
        <v>265</v>
      </c>
    </row>
  </sheetData>
  <mergeCells count="3">
    <mergeCell ref="B2:F2"/>
    <mergeCell ref="G2:K2"/>
    <mergeCell ref="L2:P2"/>
  </mergeCells>
  <pageMargins left="0.7" right="0.7" top="0.75" bottom="0.75" header="0.3" footer="0.3"/>
  <pageSetup scale="9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42"/>
  <sheetViews>
    <sheetView view="pageBreakPreview" zoomScaleNormal="100" zoomScaleSheetLayoutView="100" workbookViewId="0">
      <selection activeCell="B1" sqref="B1:P1048576"/>
    </sheetView>
  </sheetViews>
  <sheetFormatPr defaultColWidth="5.44140625" defaultRowHeight="10.199999999999999" x14ac:dyDescent="0.2"/>
  <cols>
    <col min="1" max="1" width="13" style="3" customWidth="1"/>
    <col min="2" max="16" width="5" style="3" customWidth="1"/>
    <col min="17" max="16384" width="5.44140625" style="3"/>
  </cols>
  <sheetData>
    <row r="1" spans="1:16" x14ac:dyDescent="0.2">
      <c r="A1" s="13" t="s">
        <v>300</v>
      </c>
    </row>
    <row r="2" spans="1:16" x14ac:dyDescent="0.2">
      <c r="A2" s="14"/>
      <c r="B2" s="118" t="s">
        <v>0</v>
      </c>
      <c r="C2" s="118"/>
      <c r="D2" s="118"/>
      <c r="E2" s="118"/>
      <c r="F2" s="118"/>
      <c r="G2" s="118" t="s">
        <v>1</v>
      </c>
      <c r="H2" s="118"/>
      <c r="I2" s="118"/>
      <c r="J2" s="118"/>
      <c r="K2" s="118"/>
      <c r="L2" s="118" t="s">
        <v>2</v>
      </c>
      <c r="M2" s="118"/>
      <c r="N2" s="118"/>
      <c r="O2" s="118"/>
      <c r="P2" s="119"/>
    </row>
    <row r="3" spans="1:16" x14ac:dyDescent="0.2">
      <c r="A3" s="5" t="s">
        <v>259</v>
      </c>
      <c r="B3" s="6" t="s">
        <v>0</v>
      </c>
      <c r="C3" s="6" t="s">
        <v>3</v>
      </c>
      <c r="D3" s="6" t="s">
        <v>236</v>
      </c>
      <c r="E3" s="6" t="s">
        <v>5</v>
      </c>
      <c r="F3" s="6" t="s">
        <v>237</v>
      </c>
      <c r="G3" s="6" t="s">
        <v>0</v>
      </c>
      <c r="H3" s="6" t="s">
        <v>3</v>
      </c>
      <c r="I3" s="6" t="s">
        <v>236</v>
      </c>
      <c r="J3" s="6" t="s">
        <v>5</v>
      </c>
      <c r="K3" s="6" t="s">
        <v>237</v>
      </c>
      <c r="L3" s="6" t="s">
        <v>0</v>
      </c>
      <c r="M3" s="6" t="s">
        <v>3</v>
      </c>
      <c r="N3" s="6" t="s">
        <v>236</v>
      </c>
      <c r="O3" s="6" t="s">
        <v>5</v>
      </c>
      <c r="P3" s="7" t="s">
        <v>237</v>
      </c>
    </row>
    <row r="4" spans="1:16" x14ac:dyDescent="0.2">
      <c r="A4" s="29" t="s">
        <v>253</v>
      </c>
      <c r="G4" s="15"/>
      <c r="H4" s="8"/>
      <c r="I4" s="8"/>
      <c r="J4" s="8"/>
      <c r="K4" s="4"/>
    </row>
    <row r="5" spans="1:16" x14ac:dyDescent="0.2">
      <c r="A5" s="13" t="s">
        <v>0</v>
      </c>
      <c r="B5" s="9">
        <v>16876</v>
      </c>
      <c r="C5" s="9">
        <v>8108</v>
      </c>
      <c r="D5" s="9">
        <v>4754</v>
      </c>
      <c r="E5" s="9">
        <v>2528</v>
      </c>
      <c r="F5" s="9">
        <v>1486</v>
      </c>
      <c r="G5" s="16">
        <v>7922</v>
      </c>
      <c r="H5" s="17">
        <v>3661</v>
      </c>
      <c r="I5" s="17">
        <v>2215</v>
      </c>
      <c r="J5" s="17">
        <v>1324</v>
      </c>
      <c r="K5" s="18">
        <v>722</v>
      </c>
      <c r="L5" s="9">
        <v>8954</v>
      </c>
      <c r="M5" s="9">
        <v>4447</v>
      </c>
      <c r="N5" s="9">
        <v>2539</v>
      </c>
      <c r="O5" s="9">
        <v>1204</v>
      </c>
      <c r="P5" s="9">
        <v>764</v>
      </c>
    </row>
    <row r="6" spans="1:16" x14ac:dyDescent="0.2">
      <c r="A6" s="13" t="s">
        <v>301</v>
      </c>
      <c r="B6" s="9">
        <v>10292</v>
      </c>
      <c r="C6" s="9">
        <v>4919</v>
      </c>
      <c r="D6" s="9">
        <v>2821</v>
      </c>
      <c r="E6" s="9">
        <v>1746</v>
      </c>
      <c r="F6" s="9">
        <v>806</v>
      </c>
      <c r="G6" s="16">
        <v>5576</v>
      </c>
      <c r="H6" s="17">
        <v>2426</v>
      </c>
      <c r="I6" s="17">
        <v>1509</v>
      </c>
      <c r="J6" s="17">
        <v>1174</v>
      </c>
      <c r="K6" s="18">
        <v>467</v>
      </c>
      <c r="L6" s="9">
        <v>4716</v>
      </c>
      <c r="M6" s="9">
        <v>2493</v>
      </c>
      <c r="N6" s="9">
        <v>1312</v>
      </c>
      <c r="O6" s="9">
        <v>572</v>
      </c>
      <c r="P6" s="9">
        <v>340</v>
      </c>
    </row>
    <row r="7" spans="1:16" x14ac:dyDescent="0.2">
      <c r="A7" s="13" t="s">
        <v>302</v>
      </c>
      <c r="B7" s="9">
        <v>269</v>
      </c>
      <c r="C7" s="9">
        <v>112</v>
      </c>
      <c r="D7" s="9">
        <v>127</v>
      </c>
      <c r="E7" s="9">
        <v>30</v>
      </c>
      <c r="F7" s="9">
        <v>0</v>
      </c>
      <c r="G7" s="16">
        <v>124</v>
      </c>
      <c r="H7" s="17">
        <v>67</v>
      </c>
      <c r="I7" s="17">
        <v>56</v>
      </c>
      <c r="J7" s="17">
        <v>0</v>
      </c>
      <c r="K7" s="18">
        <v>0</v>
      </c>
      <c r="L7" s="9">
        <v>146</v>
      </c>
      <c r="M7" s="9">
        <v>45</v>
      </c>
      <c r="N7" s="9">
        <v>71</v>
      </c>
      <c r="O7" s="9">
        <v>30</v>
      </c>
      <c r="P7" s="9">
        <v>0</v>
      </c>
    </row>
    <row r="8" spans="1:16" x14ac:dyDescent="0.2">
      <c r="A8" s="13"/>
      <c r="B8" s="9"/>
      <c r="C8" s="9"/>
      <c r="D8" s="9"/>
      <c r="E8" s="9"/>
      <c r="F8" s="9"/>
      <c r="G8" s="16"/>
      <c r="H8" s="17"/>
      <c r="I8" s="17"/>
      <c r="J8" s="17"/>
      <c r="K8" s="18"/>
      <c r="L8" s="9"/>
      <c r="M8" s="9"/>
      <c r="N8" s="9"/>
      <c r="O8" s="9"/>
      <c r="P8" s="9"/>
    </row>
    <row r="9" spans="1:16" x14ac:dyDescent="0.2">
      <c r="A9" s="13"/>
      <c r="B9" s="9"/>
      <c r="C9" s="9"/>
      <c r="D9" s="9"/>
      <c r="E9" s="9"/>
      <c r="F9" s="9"/>
      <c r="G9" s="16"/>
      <c r="H9" s="17"/>
      <c r="I9" s="17"/>
      <c r="J9" s="17"/>
      <c r="K9" s="18"/>
      <c r="L9" s="9"/>
      <c r="M9" s="9"/>
      <c r="N9" s="9"/>
      <c r="O9" s="9"/>
      <c r="P9" s="9"/>
    </row>
    <row r="10" spans="1:16" x14ac:dyDescent="0.2">
      <c r="A10" s="13" t="s">
        <v>183</v>
      </c>
      <c r="B10" s="9">
        <v>107</v>
      </c>
      <c r="C10" s="9">
        <v>22</v>
      </c>
      <c r="D10" s="9">
        <v>42</v>
      </c>
      <c r="E10" s="9">
        <v>0</v>
      </c>
      <c r="F10" s="9">
        <v>42</v>
      </c>
      <c r="G10" s="16">
        <v>107</v>
      </c>
      <c r="H10" s="17">
        <v>22</v>
      </c>
      <c r="I10" s="17">
        <v>42</v>
      </c>
      <c r="J10" s="17">
        <v>0</v>
      </c>
      <c r="K10" s="18">
        <v>42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</row>
    <row r="11" spans="1:16" x14ac:dyDescent="0.2">
      <c r="A11" s="13" t="s">
        <v>160</v>
      </c>
      <c r="B11" s="9">
        <v>6207</v>
      </c>
      <c r="C11" s="9">
        <v>3055</v>
      </c>
      <c r="D11" s="9">
        <v>1763</v>
      </c>
      <c r="E11" s="9">
        <v>752</v>
      </c>
      <c r="F11" s="9">
        <v>637</v>
      </c>
      <c r="G11" s="16">
        <v>2115</v>
      </c>
      <c r="H11" s="17">
        <v>1146</v>
      </c>
      <c r="I11" s="17">
        <v>607</v>
      </c>
      <c r="J11" s="17">
        <v>150</v>
      </c>
      <c r="K11" s="18">
        <v>212</v>
      </c>
      <c r="L11" s="9">
        <v>4092</v>
      </c>
      <c r="M11" s="9">
        <v>1909</v>
      </c>
      <c r="N11" s="9">
        <v>1157</v>
      </c>
      <c r="O11" s="9">
        <v>602</v>
      </c>
      <c r="P11" s="9">
        <v>424</v>
      </c>
    </row>
    <row r="12" spans="1:16" x14ac:dyDescent="0.2">
      <c r="A12" s="13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16" x14ac:dyDescent="0.2">
      <c r="A13" s="29" t="s">
        <v>299</v>
      </c>
      <c r="B13" s="9"/>
      <c r="C13" s="9"/>
      <c r="D13" s="9"/>
      <c r="E13" s="9"/>
      <c r="F13" s="9"/>
      <c r="G13" s="16"/>
      <c r="H13" s="17"/>
      <c r="I13" s="17"/>
      <c r="J13" s="17"/>
      <c r="K13" s="18"/>
      <c r="L13" s="9"/>
      <c r="M13" s="9"/>
      <c r="N13" s="9"/>
      <c r="O13" s="9"/>
      <c r="P13" s="9"/>
    </row>
    <row r="14" spans="1:16" x14ac:dyDescent="0.2">
      <c r="A14" s="13" t="s">
        <v>0</v>
      </c>
      <c r="B14" s="9">
        <v>10562</v>
      </c>
      <c r="C14" s="9">
        <v>5031</v>
      </c>
      <c r="D14" s="9">
        <v>2948</v>
      </c>
      <c r="E14" s="9">
        <v>1776</v>
      </c>
      <c r="F14" s="9">
        <v>806</v>
      </c>
      <c r="G14" s="16">
        <v>5700</v>
      </c>
      <c r="H14" s="17">
        <v>2493</v>
      </c>
      <c r="I14" s="17">
        <v>1566</v>
      </c>
      <c r="J14" s="17">
        <v>1174</v>
      </c>
      <c r="K14" s="18">
        <v>467</v>
      </c>
      <c r="L14" s="9">
        <v>4862</v>
      </c>
      <c r="M14" s="9">
        <v>2538</v>
      </c>
      <c r="N14" s="9">
        <v>1382</v>
      </c>
      <c r="O14" s="9">
        <v>602</v>
      </c>
      <c r="P14" s="9">
        <v>340</v>
      </c>
    </row>
    <row r="15" spans="1:16" x14ac:dyDescent="0.2">
      <c r="A15" s="13" t="s">
        <v>184</v>
      </c>
      <c r="B15" s="9">
        <v>326</v>
      </c>
      <c r="C15" s="9">
        <v>135</v>
      </c>
      <c r="D15" s="9">
        <v>71</v>
      </c>
      <c r="E15" s="9">
        <v>120</v>
      </c>
      <c r="F15" s="9">
        <v>0</v>
      </c>
      <c r="G15" s="16">
        <v>147</v>
      </c>
      <c r="H15" s="17">
        <v>45</v>
      </c>
      <c r="I15" s="17">
        <v>42</v>
      </c>
      <c r="J15" s="17">
        <v>60</v>
      </c>
      <c r="K15" s="18">
        <v>0</v>
      </c>
      <c r="L15" s="9">
        <v>178</v>
      </c>
      <c r="M15" s="9">
        <v>90</v>
      </c>
      <c r="N15" s="9">
        <v>28</v>
      </c>
      <c r="O15" s="9">
        <v>60</v>
      </c>
      <c r="P15" s="9">
        <v>0</v>
      </c>
    </row>
    <row r="16" spans="1:16" x14ac:dyDescent="0.2">
      <c r="A16" s="13" t="s">
        <v>185</v>
      </c>
      <c r="B16" s="9">
        <v>1723</v>
      </c>
      <c r="C16" s="9">
        <v>719</v>
      </c>
      <c r="D16" s="9">
        <v>395</v>
      </c>
      <c r="E16" s="9">
        <v>482</v>
      </c>
      <c r="F16" s="9">
        <v>127</v>
      </c>
      <c r="G16" s="16">
        <v>896</v>
      </c>
      <c r="H16" s="17">
        <v>314</v>
      </c>
      <c r="I16" s="17">
        <v>268</v>
      </c>
      <c r="J16" s="17">
        <v>271</v>
      </c>
      <c r="K16" s="18">
        <v>42</v>
      </c>
      <c r="L16" s="9">
        <v>827</v>
      </c>
      <c r="M16" s="9">
        <v>404</v>
      </c>
      <c r="N16" s="9">
        <v>127</v>
      </c>
      <c r="O16" s="9">
        <v>211</v>
      </c>
      <c r="P16" s="9">
        <v>85</v>
      </c>
    </row>
    <row r="17" spans="1:16" x14ac:dyDescent="0.2">
      <c r="A17" s="13" t="s">
        <v>186</v>
      </c>
      <c r="B17" s="9">
        <v>496</v>
      </c>
      <c r="C17" s="9">
        <v>225</v>
      </c>
      <c r="D17" s="9">
        <v>212</v>
      </c>
      <c r="E17" s="9">
        <v>60</v>
      </c>
      <c r="F17" s="9">
        <v>0</v>
      </c>
      <c r="G17" s="16">
        <v>219</v>
      </c>
      <c r="H17" s="17">
        <v>90</v>
      </c>
      <c r="I17" s="17">
        <v>99</v>
      </c>
      <c r="J17" s="17">
        <v>30</v>
      </c>
      <c r="K17" s="18">
        <v>0</v>
      </c>
      <c r="L17" s="9">
        <v>278</v>
      </c>
      <c r="M17" s="9">
        <v>135</v>
      </c>
      <c r="N17" s="9">
        <v>113</v>
      </c>
      <c r="O17" s="9">
        <v>30</v>
      </c>
      <c r="P17" s="9">
        <v>0</v>
      </c>
    </row>
    <row r="18" spans="1:16" x14ac:dyDescent="0.2">
      <c r="A18" s="13">
        <v>40</v>
      </c>
      <c r="B18" s="9">
        <v>6445</v>
      </c>
      <c r="C18" s="9">
        <v>3347</v>
      </c>
      <c r="D18" s="9">
        <v>1679</v>
      </c>
      <c r="E18" s="9">
        <v>783</v>
      </c>
      <c r="F18" s="9">
        <v>637</v>
      </c>
      <c r="G18" s="16">
        <v>3452</v>
      </c>
      <c r="H18" s="17">
        <v>1797</v>
      </c>
      <c r="I18" s="17">
        <v>762</v>
      </c>
      <c r="J18" s="17">
        <v>512</v>
      </c>
      <c r="K18" s="18">
        <v>382</v>
      </c>
      <c r="L18" s="9">
        <v>2992</v>
      </c>
      <c r="M18" s="9">
        <v>1550</v>
      </c>
      <c r="N18" s="9">
        <v>917</v>
      </c>
      <c r="O18" s="9">
        <v>271</v>
      </c>
      <c r="P18" s="9">
        <v>255</v>
      </c>
    </row>
    <row r="19" spans="1:16" x14ac:dyDescent="0.2">
      <c r="A19" s="13" t="s">
        <v>187</v>
      </c>
      <c r="B19" s="9">
        <v>1572</v>
      </c>
      <c r="C19" s="9">
        <v>606</v>
      </c>
      <c r="D19" s="9">
        <v>592</v>
      </c>
      <c r="E19" s="9">
        <v>331</v>
      </c>
      <c r="F19" s="9">
        <v>42</v>
      </c>
      <c r="G19" s="16">
        <v>985</v>
      </c>
      <c r="H19" s="17">
        <v>247</v>
      </c>
      <c r="I19" s="17">
        <v>395</v>
      </c>
      <c r="J19" s="17">
        <v>301</v>
      </c>
      <c r="K19" s="18">
        <v>42</v>
      </c>
      <c r="L19" s="9">
        <v>587</v>
      </c>
      <c r="M19" s="9">
        <v>359</v>
      </c>
      <c r="N19" s="9">
        <v>197</v>
      </c>
      <c r="O19" s="9">
        <v>30</v>
      </c>
      <c r="P19" s="9">
        <v>0</v>
      </c>
    </row>
    <row r="20" spans="1:16" x14ac:dyDescent="0.2">
      <c r="A20" s="13"/>
      <c r="B20" s="9"/>
      <c r="C20" s="9"/>
      <c r="D20" s="9"/>
      <c r="E20" s="9"/>
      <c r="F20" s="9"/>
      <c r="G20" s="17"/>
      <c r="H20" s="17"/>
      <c r="I20" s="17"/>
      <c r="J20" s="17"/>
      <c r="K20" s="17"/>
      <c r="L20" s="9"/>
      <c r="M20" s="9"/>
      <c r="N20" s="9"/>
      <c r="O20" s="9"/>
      <c r="P20" s="9"/>
    </row>
    <row r="21" spans="1:16" x14ac:dyDescent="0.2">
      <c r="A21" s="13"/>
      <c r="B21" s="9"/>
      <c r="C21" s="9"/>
      <c r="D21" s="9"/>
      <c r="E21" s="9"/>
      <c r="F21" s="9"/>
      <c r="G21" s="17"/>
      <c r="H21" s="17"/>
      <c r="I21" s="17"/>
      <c r="J21" s="17"/>
      <c r="K21" s="17"/>
      <c r="L21" s="9"/>
      <c r="M21" s="9"/>
      <c r="N21" s="9"/>
      <c r="O21" s="9"/>
      <c r="P21" s="9"/>
    </row>
    <row r="22" spans="1:16" x14ac:dyDescent="0.2">
      <c r="A22" s="13"/>
      <c r="B22" s="9">
        <f>(B18+B19)*100/B14</f>
        <v>75.904184813482289</v>
      </c>
      <c r="C22" s="9">
        <f t="shared" ref="C22:P22" si="0">(C18+C19)*100/C14</f>
        <v>78.572848340290207</v>
      </c>
      <c r="D22" s="9">
        <f t="shared" si="0"/>
        <v>77.035278154681137</v>
      </c>
      <c r="E22" s="9">
        <f t="shared" si="0"/>
        <v>62.725225225225223</v>
      </c>
      <c r="F22" s="9">
        <f t="shared" si="0"/>
        <v>84.24317617866005</v>
      </c>
      <c r="G22" s="9">
        <f t="shared" si="0"/>
        <v>77.84210526315789</v>
      </c>
      <c r="H22" s="9">
        <f t="shared" si="0"/>
        <v>81.989570798235064</v>
      </c>
      <c r="I22" s="9">
        <f t="shared" si="0"/>
        <v>73.88250319284802</v>
      </c>
      <c r="J22" s="9">
        <f t="shared" si="0"/>
        <v>69.250425894378196</v>
      </c>
      <c r="K22" s="9">
        <f t="shared" si="0"/>
        <v>90.792291220556748</v>
      </c>
      <c r="L22" s="9">
        <f t="shared" si="0"/>
        <v>73.611682435211847</v>
      </c>
      <c r="M22" s="9">
        <f t="shared" si="0"/>
        <v>75.216706067769891</v>
      </c>
      <c r="N22" s="9">
        <f t="shared" si="0"/>
        <v>80.607814761215636</v>
      </c>
      <c r="O22" s="9">
        <f t="shared" si="0"/>
        <v>50</v>
      </c>
      <c r="P22" s="9">
        <f t="shared" si="0"/>
        <v>75</v>
      </c>
    </row>
    <row r="23" spans="1:16" x14ac:dyDescent="0.2">
      <c r="A23" s="29" t="s">
        <v>254</v>
      </c>
      <c r="B23" s="9"/>
      <c r="C23" s="9"/>
      <c r="D23" s="9"/>
      <c r="E23" s="9"/>
      <c r="F23" s="9"/>
      <c r="G23" s="16"/>
      <c r="H23" s="17"/>
      <c r="I23" s="17"/>
      <c r="J23" s="17"/>
      <c r="K23" s="18"/>
      <c r="L23" s="9"/>
      <c r="M23" s="9"/>
      <c r="N23" s="9"/>
      <c r="O23" s="9"/>
      <c r="P23" s="9"/>
    </row>
    <row r="24" spans="1:16" x14ac:dyDescent="0.2">
      <c r="A24" s="13" t="s">
        <v>0</v>
      </c>
      <c r="B24" s="9">
        <v>10562</v>
      </c>
      <c r="C24" s="9">
        <v>5031</v>
      </c>
      <c r="D24" s="9">
        <v>2948</v>
      </c>
      <c r="E24" s="9">
        <v>1776</v>
      </c>
      <c r="F24" s="9">
        <v>806</v>
      </c>
      <c r="G24" s="16">
        <v>5700</v>
      </c>
      <c r="H24" s="17">
        <v>2493</v>
      </c>
      <c r="I24" s="17">
        <v>1566</v>
      </c>
      <c r="J24" s="17">
        <v>1174</v>
      </c>
      <c r="K24" s="18">
        <v>467</v>
      </c>
      <c r="L24" s="9">
        <v>4862</v>
      </c>
      <c r="M24" s="9">
        <v>2538</v>
      </c>
      <c r="N24" s="9">
        <v>1382</v>
      </c>
      <c r="O24" s="9">
        <v>602</v>
      </c>
      <c r="P24" s="9">
        <v>340</v>
      </c>
    </row>
    <row r="25" spans="1:16" x14ac:dyDescent="0.2">
      <c r="A25" s="13" t="s">
        <v>188</v>
      </c>
      <c r="B25" s="9">
        <v>205</v>
      </c>
      <c r="C25" s="9">
        <v>90</v>
      </c>
      <c r="D25" s="9">
        <v>85</v>
      </c>
      <c r="E25" s="9">
        <v>30</v>
      </c>
      <c r="F25" s="9">
        <v>0</v>
      </c>
      <c r="G25" s="16">
        <v>131</v>
      </c>
      <c r="H25" s="17">
        <v>45</v>
      </c>
      <c r="I25" s="17">
        <v>56</v>
      </c>
      <c r="J25" s="17">
        <v>30</v>
      </c>
      <c r="K25" s="18">
        <v>0</v>
      </c>
      <c r="L25" s="9">
        <v>73</v>
      </c>
      <c r="M25" s="9">
        <v>45</v>
      </c>
      <c r="N25" s="9">
        <v>28</v>
      </c>
      <c r="O25" s="9">
        <v>0</v>
      </c>
      <c r="P25" s="9">
        <v>0</v>
      </c>
    </row>
    <row r="26" spans="1:16" x14ac:dyDescent="0.2">
      <c r="A26" s="13" t="s">
        <v>189</v>
      </c>
      <c r="B26" s="9">
        <v>1286</v>
      </c>
      <c r="C26" s="9">
        <v>696</v>
      </c>
      <c r="D26" s="9">
        <v>240</v>
      </c>
      <c r="E26" s="9">
        <v>181</v>
      </c>
      <c r="F26" s="9">
        <v>170</v>
      </c>
      <c r="G26" s="16">
        <v>638</v>
      </c>
      <c r="H26" s="17">
        <v>292</v>
      </c>
      <c r="I26" s="17">
        <v>99</v>
      </c>
      <c r="J26" s="17">
        <v>120</v>
      </c>
      <c r="K26" s="18">
        <v>127</v>
      </c>
      <c r="L26" s="9">
        <v>648</v>
      </c>
      <c r="M26" s="9">
        <v>404</v>
      </c>
      <c r="N26" s="9">
        <v>141</v>
      </c>
      <c r="O26" s="9">
        <v>60</v>
      </c>
      <c r="P26" s="9">
        <v>42</v>
      </c>
    </row>
    <row r="27" spans="1:16" x14ac:dyDescent="0.2">
      <c r="A27" s="13" t="s">
        <v>190</v>
      </c>
      <c r="B27" s="9">
        <v>1578</v>
      </c>
      <c r="C27" s="9">
        <v>809</v>
      </c>
      <c r="D27" s="9">
        <v>480</v>
      </c>
      <c r="E27" s="9">
        <v>120</v>
      </c>
      <c r="F27" s="9">
        <v>170</v>
      </c>
      <c r="G27" s="16">
        <v>686</v>
      </c>
      <c r="H27" s="17">
        <v>359</v>
      </c>
      <c r="I27" s="17">
        <v>254</v>
      </c>
      <c r="J27" s="17">
        <v>30</v>
      </c>
      <c r="K27" s="18">
        <v>42</v>
      </c>
      <c r="L27" s="9">
        <v>893</v>
      </c>
      <c r="M27" s="9">
        <v>449</v>
      </c>
      <c r="N27" s="9">
        <v>226</v>
      </c>
      <c r="O27" s="9">
        <v>90</v>
      </c>
      <c r="P27" s="9">
        <v>127</v>
      </c>
    </row>
    <row r="28" spans="1:16" x14ac:dyDescent="0.2">
      <c r="A28" s="13" t="s">
        <v>191</v>
      </c>
      <c r="B28" s="9">
        <v>1427</v>
      </c>
      <c r="C28" s="9">
        <v>651</v>
      </c>
      <c r="D28" s="9">
        <v>395</v>
      </c>
      <c r="E28" s="9">
        <v>211</v>
      </c>
      <c r="F28" s="9">
        <v>170</v>
      </c>
      <c r="G28" s="16">
        <v>453</v>
      </c>
      <c r="H28" s="17">
        <v>180</v>
      </c>
      <c r="I28" s="17">
        <v>141</v>
      </c>
      <c r="J28" s="17">
        <v>90</v>
      </c>
      <c r="K28" s="18">
        <v>42</v>
      </c>
      <c r="L28" s="9">
        <v>973</v>
      </c>
      <c r="M28" s="9">
        <v>472</v>
      </c>
      <c r="N28" s="9">
        <v>254</v>
      </c>
      <c r="O28" s="9">
        <v>120</v>
      </c>
      <c r="P28" s="9">
        <v>127</v>
      </c>
    </row>
    <row r="29" spans="1:16" x14ac:dyDescent="0.2">
      <c r="A29" s="13" t="s">
        <v>192</v>
      </c>
      <c r="B29" s="9">
        <v>2645</v>
      </c>
      <c r="C29" s="9">
        <v>1280</v>
      </c>
      <c r="D29" s="9">
        <v>846</v>
      </c>
      <c r="E29" s="9">
        <v>391</v>
      </c>
      <c r="F29" s="9">
        <v>127</v>
      </c>
      <c r="G29" s="16">
        <v>1656</v>
      </c>
      <c r="H29" s="17">
        <v>764</v>
      </c>
      <c r="I29" s="17">
        <v>494</v>
      </c>
      <c r="J29" s="17">
        <v>271</v>
      </c>
      <c r="K29" s="18">
        <v>127</v>
      </c>
      <c r="L29" s="9">
        <v>990</v>
      </c>
      <c r="M29" s="9">
        <v>517</v>
      </c>
      <c r="N29" s="9">
        <v>353</v>
      </c>
      <c r="O29" s="9">
        <v>120</v>
      </c>
      <c r="P29" s="9">
        <v>0</v>
      </c>
    </row>
    <row r="30" spans="1:16" x14ac:dyDescent="0.2">
      <c r="A30" s="13" t="s">
        <v>193</v>
      </c>
      <c r="B30" s="9">
        <v>1550</v>
      </c>
      <c r="C30" s="9">
        <v>898</v>
      </c>
      <c r="D30" s="9">
        <v>339</v>
      </c>
      <c r="E30" s="9">
        <v>271</v>
      </c>
      <c r="F30" s="9">
        <v>42</v>
      </c>
      <c r="G30" s="16">
        <v>813</v>
      </c>
      <c r="H30" s="17">
        <v>449</v>
      </c>
      <c r="I30" s="17">
        <v>141</v>
      </c>
      <c r="J30" s="17">
        <v>181</v>
      </c>
      <c r="K30" s="18">
        <v>42</v>
      </c>
      <c r="L30" s="9">
        <v>737</v>
      </c>
      <c r="M30" s="9">
        <v>449</v>
      </c>
      <c r="N30" s="9">
        <v>197</v>
      </c>
      <c r="O30" s="9">
        <v>90</v>
      </c>
      <c r="P30" s="9">
        <v>0</v>
      </c>
    </row>
    <row r="31" spans="1:16" x14ac:dyDescent="0.2">
      <c r="A31" s="13" t="s">
        <v>194</v>
      </c>
      <c r="B31" s="9">
        <v>1870</v>
      </c>
      <c r="C31" s="9">
        <v>606</v>
      </c>
      <c r="D31" s="9">
        <v>564</v>
      </c>
      <c r="E31" s="9">
        <v>572</v>
      </c>
      <c r="F31" s="9">
        <v>127</v>
      </c>
      <c r="G31" s="16">
        <v>1322</v>
      </c>
      <c r="H31" s="17">
        <v>404</v>
      </c>
      <c r="I31" s="17">
        <v>381</v>
      </c>
      <c r="J31" s="17">
        <v>451</v>
      </c>
      <c r="K31" s="18">
        <v>85</v>
      </c>
      <c r="L31" s="9">
        <v>548</v>
      </c>
      <c r="M31" s="9">
        <v>202</v>
      </c>
      <c r="N31" s="9">
        <v>183</v>
      </c>
      <c r="O31" s="9">
        <v>120</v>
      </c>
      <c r="P31" s="9">
        <v>42</v>
      </c>
    </row>
    <row r="32" spans="1:16" x14ac:dyDescent="0.2">
      <c r="A32" s="81" t="e">
        <v>#VALUE!</v>
      </c>
      <c r="B32" s="81">
        <v>11.471610490437417</v>
      </c>
      <c r="C32" s="81">
        <v>11.123160405485987</v>
      </c>
      <c r="D32" s="81">
        <v>11.529860922659429</v>
      </c>
      <c r="E32" s="81">
        <v>12.744054054054056</v>
      </c>
      <c r="F32" s="81">
        <v>10.628151364764269</v>
      </c>
      <c r="G32" s="81">
        <v>11.99091052631579</v>
      </c>
      <c r="H32" s="81">
        <v>11.614853590052146</v>
      </c>
      <c r="I32" s="81">
        <v>11.882739463601531</v>
      </c>
      <c r="J32" s="81">
        <v>13.248739352640545</v>
      </c>
      <c r="K32" s="81">
        <v>11.143361884368307</v>
      </c>
      <c r="L32" s="81">
        <v>10.864193747429042</v>
      </c>
      <c r="M32" s="81">
        <v>10.64501182033097</v>
      </c>
      <c r="N32" s="81">
        <v>11.125658465991316</v>
      </c>
      <c r="O32" s="81">
        <v>11.702491694352158</v>
      </c>
      <c r="P32" s="81">
        <v>9.8142352941176476</v>
      </c>
    </row>
    <row r="33" spans="1:16" x14ac:dyDescent="0.2">
      <c r="A33" s="29" t="s">
        <v>255</v>
      </c>
      <c r="B33" s="9"/>
      <c r="C33" s="9"/>
      <c r="D33" s="9"/>
      <c r="E33" s="9"/>
      <c r="F33" s="9"/>
      <c r="G33" s="16"/>
      <c r="H33" s="17"/>
      <c r="I33" s="17"/>
      <c r="J33" s="17"/>
      <c r="K33" s="18"/>
      <c r="L33" s="9"/>
      <c r="M33" s="9"/>
      <c r="N33" s="9"/>
      <c r="O33" s="9"/>
      <c r="P33" s="9"/>
    </row>
    <row r="34" spans="1:16" x14ac:dyDescent="0.2">
      <c r="A34" s="13" t="s">
        <v>0</v>
      </c>
      <c r="B34" s="9">
        <v>10562</v>
      </c>
      <c r="C34" s="9">
        <v>5031</v>
      </c>
      <c r="D34" s="9">
        <v>2948</v>
      </c>
      <c r="E34" s="9">
        <v>1776</v>
      </c>
      <c r="F34" s="9">
        <v>806</v>
      </c>
      <c r="G34" s="16">
        <v>5700</v>
      </c>
      <c r="H34" s="17">
        <v>2493</v>
      </c>
      <c r="I34" s="17">
        <v>1566</v>
      </c>
      <c r="J34" s="17">
        <v>1174</v>
      </c>
      <c r="K34" s="18">
        <v>467</v>
      </c>
      <c r="L34" s="9">
        <v>4862</v>
      </c>
      <c r="M34" s="9">
        <v>2538</v>
      </c>
      <c r="N34" s="9">
        <v>1382</v>
      </c>
      <c r="O34" s="9">
        <v>602</v>
      </c>
      <c r="P34" s="9">
        <v>340</v>
      </c>
    </row>
    <row r="35" spans="1:16" x14ac:dyDescent="0.2">
      <c r="A35" s="13" t="s">
        <v>195</v>
      </c>
      <c r="B35" s="9">
        <v>9709</v>
      </c>
      <c r="C35" s="9">
        <v>4919</v>
      </c>
      <c r="D35" s="9">
        <v>2581</v>
      </c>
      <c r="E35" s="9">
        <v>1445</v>
      </c>
      <c r="F35" s="9">
        <v>764</v>
      </c>
      <c r="G35" s="16">
        <v>5248</v>
      </c>
      <c r="H35" s="17">
        <v>2448</v>
      </c>
      <c r="I35" s="17">
        <v>1382</v>
      </c>
      <c r="J35" s="17">
        <v>993</v>
      </c>
      <c r="K35" s="18">
        <v>424</v>
      </c>
      <c r="L35" s="9">
        <v>4461</v>
      </c>
      <c r="M35" s="9">
        <v>2471</v>
      </c>
      <c r="N35" s="9">
        <v>1199</v>
      </c>
      <c r="O35" s="9">
        <v>451</v>
      </c>
      <c r="P35" s="9">
        <v>340</v>
      </c>
    </row>
    <row r="36" spans="1:16" x14ac:dyDescent="0.2">
      <c r="A36" s="13"/>
      <c r="B36" s="9"/>
      <c r="C36" s="9"/>
      <c r="D36" s="9"/>
      <c r="E36" s="9"/>
      <c r="F36" s="9"/>
      <c r="G36" s="16"/>
      <c r="H36" s="17"/>
      <c r="I36" s="17"/>
      <c r="J36" s="17"/>
      <c r="K36" s="18"/>
      <c r="L36" s="9"/>
      <c r="M36" s="9"/>
      <c r="N36" s="9"/>
      <c r="O36" s="9"/>
      <c r="P36" s="9"/>
    </row>
    <row r="37" spans="1:16" x14ac:dyDescent="0.2">
      <c r="A37" s="13"/>
      <c r="B37" s="9"/>
      <c r="C37" s="9"/>
      <c r="D37" s="9"/>
      <c r="E37" s="9"/>
      <c r="F37" s="9"/>
      <c r="G37" s="16"/>
      <c r="H37" s="17"/>
      <c r="I37" s="17"/>
      <c r="J37" s="17"/>
      <c r="K37" s="18"/>
      <c r="L37" s="9"/>
      <c r="M37" s="9"/>
      <c r="N37" s="9"/>
      <c r="O37" s="9"/>
      <c r="P37" s="9"/>
    </row>
    <row r="38" spans="1:16" x14ac:dyDescent="0.2">
      <c r="A38" s="13" t="s">
        <v>196</v>
      </c>
      <c r="B38" s="9">
        <v>721</v>
      </c>
      <c r="C38" s="9">
        <v>67</v>
      </c>
      <c r="D38" s="9">
        <v>310</v>
      </c>
      <c r="E38" s="9">
        <v>301</v>
      </c>
      <c r="F38" s="9">
        <v>42</v>
      </c>
      <c r="G38" s="16">
        <v>364</v>
      </c>
      <c r="H38" s="17">
        <v>0</v>
      </c>
      <c r="I38" s="17">
        <v>141</v>
      </c>
      <c r="J38" s="17">
        <v>181</v>
      </c>
      <c r="K38" s="18">
        <v>42</v>
      </c>
      <c r="L38" s="9">
        <v>357</v>
      </c>
      <c r="M38" s="9">
        <v>67</v>
      </c>
      <c r="N38" s="9">
        <v>169</v>
      </c>
      <c r="O38" s="9">
        <v>120</v>
      </c>
      <c r="P38" s="9">
        <v>0</v>
      </c>
    </row>
    <row r="39" spans="1:16" x14ac:dyDescent="0.2">
      <c r="A39" s="13" t="s">
        <v>197</v>
      </c>
      <c r="B39" s="9">
        <v>131</v>
      </c>
      <c r="C39" s="9">
        <v>45</v>
      </c>
      <c r="D39" s="9">
        <v>56</v>
      </c>
      <c r="E39" s="9">
        <v>30</v>
      </c>
      <c r="F39" s="9">
        <v>0</v>
      </c>
      <c r="G39" s="16">
        <v>87</v>
      </c>
      <c r="H39" s="17">
        <v>45</v>
      </c>
      <c r="I39" s="17">
        <v>42</v>
      </c>
      <c r="J39" s="17">
        <v>0</v>
      </c>
      <c r="K39" s="18">
        <v>0</v>
      </c>
      <c r="L39" s="9">
        <v>44</v>
      </c>
      <c r="M39" s="9">
        <v>0</v>
      </c>
      <c r="N39" s="9">
        <v>14</v>
      </c>
      <c r="O39" s="9">
        <v>30</v>
      </c>
      <c r="P39" s="9">
        <v>0</v>
      </c>
    </row>
    <row r="41" spans="1:16" ht="14.4" x14ac:dyDescent="0.3">
      <c r="A41" s="1" t="s">
        <v>235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</row>
    <row r="42" spans="1:16" ht="14.4" x14ac:dyDescent="0.3">
      <c r="A42" s="2" t="s">
        <v>265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</sheetData>
  <mergeCells count="3">
    <mergeCell ref="B2:F2"/>
    <mergeCell ref="G2:K2"/>
    <mergeCell ref="L2:P2"/>
  </mergeCells>
  <pageMargins left="0.7" right="0.7" top="0.75" bottom="0.75" header="0.3" footer="0.3"/>
  <pageSetup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43"/>
  <sheetViews>
    <sheetView view="pageBreakPreview" zoomScaleNormal="100" zoomScaleSheetLayoutView="100" workbookViewId="0">
      <selection activeCell="B1" sqref="B1:P1048576"/>
    </sheetView>
  </sheetViews>
  <sheetFormatPr defaultColWidth="9.109375" defaultRowHeight="10.199999999999999" x14ac:dyDescent="0.2"/>
  <cols>
    <col min="1" max="1" width="15.21875" style="3" customWidth="1"/>
    <col min="2" max="16" width="5" style="3" customWidth="1"/>
    <col min="17" max="16384" width="9.109375" style="3"/>
  </cols>
  <sheetData>
    <row r="1" spans="1:16" x14ac:dyDescent="0.2">
      <c r="A1" s="3" t="s">
        <v>303</v>
      </c>
    </row>
    <row r="2" spans="1:16" x14ac:dyDescent="0.2">
      <c r="A2" s="4"/>
      <c r="B2" s="118" t="s">
        <v>0</v>
      </c>
      <c r="C2" s="118"/>
      <c r="D2" s="118"/>
      <c r="E2" s="118"/>
      <c r="F2" s="118"/>
      <c r="G2" s="118" t="s">
        <v>1</v>
      </c>
      <c r="H2" s="118"/>
      <c r="I2" s="118"/>
      <c r="J2" s="118"/>
      <c r="K2" s="118"/>
      <c r="L2" s="118" t="s">
        <v>2</v>
      </c>
      <c r="M2" s="118"/>
      <c r="N2" s="118"/>
      <c r="O2" s="118"/>
      <c r="P2" s="119"/>
    </row>
    <row r="3" spans="1:16" x14ac:dyDescent="0.2">
      <c r="A3" s="5" t="s">
        <v>259</v>
      </c>
      <c r="B3" s="6" t="s">
        <v>0</v>
      </c>
      <c r="C3" s="6" t="s">
        <v>3</v>
      </c>
      <c r="D3" s="6" t="s">
        <v>236</v>
      </c>
      <c r="E3" s="6" t="s">
        <v>5</v>
      </c>
      <c r="F3" s="6" t="s">
        <v>237</v>
      </c>
      <c r="G3" s="6" t="s">
        <v>0</v>
      </c>
      <c r="H3" s="6" t="s">
        <v>3</v>
      </c>
      <c r="I3" s="6" t="s">
        <v>236</v>
      </c>
      <c r="J3" s="6" t="s">
        <v>5</v>
      </c>
      <c r="K3" s="6" t="s">
        <v>237</v>
      </c>
      <c r="L3" s="6" t="s">
        <v>0</v>
      </c>
      <c r="M3" s="6" t="s">
        <v>3</v>
      </c>
      <c r="N3" s="6" t="s">
        <v>236</v>
      </c>
      <c r="O3" s="6" t="s">
        <v>5</v>
      </c>
      <c r="P3" s="7" t="s">
        <v>237</v>
      </c>
    </row>
    <row r="4" spans="1:16" x14ac:dyDescent="0.2">
      <c r="A4" s="11" t="s">
        <v>198</v>
      </c>
      <c r="G4" s="15"/>
      <c r="H4" s="8"/>
      <c r="I4" s="8"/>
      <c r="J4" s="8"/>
      <c r="K4" s="4"/>
    </row>
    <row r="5" spans="1:16" x14ac:dyDescent="0.2">
      <c r="A5" s="3" t="s">
        <v>0</v>
      </c>
      <c r="B5" s="9">
        <v>10562</v>
      </c>
      <c r="C5" s="9">
        <v>5031</v>
      </c>
      <c r="D5" s="9">
        <v>2948</v>
      </c>
      <c r="E5" s="9">
        <v>1776</v>
      </c>
      <c r="F5" s="9">
        <v>806</v>
      </c>
      <c r="G5" s="16">
        <v>5700</v>
      </c>
      <c r="H5" s="17">
        <v>2493</v>
      </c>
      <c r="I5" s="17">
        <v>1566</v>
      </c>
      <c r="J5" s="17">
        <v>1174</v>
      </c>
      <c r="K5" s="18">
        <v>467</v>
      </c>
      <c r="L5" s="9">
        <v>4862</v>
      </c>
      <c r="M5" s="9">
        <v>2538</v>
      </c>
      <c r="N5" s="9">
        <v>1382</v>
      </c>
      <c r="O5" s="9">
        <v>602</v>
      </c>
      <c r="P5" s="9">
        <v>340</v>
      </c>
    </row>
    <row r="6" spans="1:16" x14ac:dyDescent="0.2">
      <c r="A6" s="3" t="s">
        <v>199</v>
      </c>
      <c r="B6" s="9">
        <v>8543</v>
      </c>
      <c r="C6" s="9">
        <v>3908</v>
      </c>
      <c r="D6" s="9">
        <v>2426</v>
      </c>
      <c r="E6" s="9">
        <v>1445</v>
      </c>
      <c r="F6" s="9">
        <v>764</v>
      </c>
      <c r="G6" s="16">
        <v>4518</v>
      </c>
      <c r="H6" s="17">
        <v>1932</v>
      </c>
      <c r="I6" s="17">
        <v>1199</v>
      </c>
      <c r="J6" s="17">
        <v>963</v>
      </c>
      <c r="K6" s="18">
        <v>424</v>
      </c>
      <c r="L6" s="9">
        <v>4025</v>
      </c>
      <c r="M6" s="9">
        <v>1977</v>
      </c>
      <c r="N6" s="9">
        <v>1227</v>
      </c>
      <c r="O6" s="9">
        <v>482</v>
      </c>
      <c r="P6" s="9">
        <v>340</v>
      </c>
    </row>
    <row r="7" spans="1:16" x14ac:dyDescent="0.2">
      <c r="B7" s="9"/>
      <c r="C7" s="9"/>
      <c r="D7" s="9"/>
      <c r="E7" s="9"/>
      <c r="F7" s="9"/>
      <c r="G7" s="16"/>
      <c r="H7" s="17"/>
      <c r="I7" s="17"/>
      <c r="J7" s="17"/>
      <c r="K7" s="18"/>
      <c r="L7" s="9"/>
      <c r="M7" s="9"/>
      <c r="N7" s="9"/>
      <c r="O7" s="9"/>
      <c r="P7" s="9"/>
    </row>
    <row r="8" spans="1:16" x14ac:dyDescent="0.2">
      <c r="B8" s="9"/>
      <c r="C8" s="9"/>
      <c r="D8" s="9"/>
      <c r="E8" s="9"/>
      <c r="F8" s="9"/>
      <c r="G8" s="16"/>
      <c r="H8" s="17"/>
      <c r="I8" s="17"/>
      <c r="J8" s="17"/>
      <c r="K8" s="18"/>
      <c r="L8" s="9"/>
      <c r="M8" s="9"/>
      <c r="N8" s="9"/>
      <c r="O8" s="9"/>
      <c r="P8" s="9"/>
    </row>
    <row r="9" spans="1:16" x14ac:dyDescent="0.2">
      <c r="A9" s="3" t="s">
        <v>200</v>
      </c>
      <c r="B9" s="9">
        <v>2019</v>
      </c>
      <c r="C9" s="9">
        <v>1123</v>
      </c>
      <c r="D9" s="9">
        <v>522</v>
      </c>
      <c r="E9" s="9">
        <v>331</v>
      </c>
      <c r="F9" s="9">
        <v>42</v>
      </c>
      <c r="G9" s="16">
        <v>1181</v>
      </c>
      <c r="H9" s="17">
        <v>562</v>
      </c>
      <c r="I9" s="17">
        <v>367</v>
      </c>
      <c r="J9" s="17">
        <v>211</v>
      </c>
      <c r="K9" s="18">
        <v>42</v>
      </c>
      <c r="L9" s="9">
        <v>837</v>
      </c>
      <c r="M9" s="9">
        <v>562</v>
      </c>
      <c r="N9" s="9">
        <v>155</v>
      </c>
      <c r="O9" s="9">
        <v>120</v>
      </c>
      <c r="P9" s="9">
        <v>0</v>
      </c>
    </row>
    <row r="10" spans="1:16" x14ac:dyDescent="0.2">
      <c r="B10" s="9"/>
      <c r="C10" s="9"/>
      <c r="D10" s="9"/>
      <c r="E10" s="9"/>
      <c r="F10" s="9"/>
      <c r="G10" s="16"/>
      <c r="H10" s="17"/>
      <c r="I10" s="17"/>
      <c r="J10" s="17"/>
      <c r="K10" s="18"/>
      <c r="L10" s="9"/>
      <c r="M10" s="9"/>
      <c r="N10" s="9"/>
      <c r="O10" s="9"/>
      <c r="P10" s="9"/>
    </row>
    <row r="11" spans="1:16" x14ac:dyDescent="0.2">
      <c r="A11" s="11" t="s">
        <v>304</v>
      </c>
      <c r="B11" s="9"/>
      <c r="C11" s="9"/>
      <c r="D11" s="9"/>
      <c r="E11" s="9"/>
      <c r="F11" s="9"/>
      <c r="G11" s="16"/>
      <c r="H11" s="17"/>
      <c r="I11" s="17"/>
      <c r="J11" s="17"/>
      <c r="K11" s="18"/>
      <c r="L11" s="9"/>
      <c r="M11" s="9"/>
      <c r="N11" s="9"/>
      <c r="O11" s="9"/>
      <c r="P11" s="9"/>
    </row>
    <row r="12" spans="1:16" x14ac:dyDescent="0.2">
      <c r="A12" s="3" t="s">
        <v>0</v>
      </c>
      <c r="B12" s="9">
        <v>8543</v>
      </c>
      <c r="C12" s="9">
        <v>3908</v>
      </c>
      <c r="D12" s="9">
        <v>2426</v>
      </c>
      <c r="E12" s="9">
        <v>1445</v>
      </c>
      <c r="F12" s="9">
        <v>764</v>
      </c>
      <c r="G12" s="16">
        <v>4518</v>
      </c>
      <c r="H12" s="17">
        <v>1932</v>
      </c>
      <c r="I12" s="17">
        <v>1199</v>
      </c>
      <c r="J12" s="17">
        <v>963</v>
      </c>
      <c r="K12" s="18">
        <v>424</v>
      </c>
      <c r="L12" s="9">
        <v>4025</v>
      </c>
      <c r="M12" s="9">
        <v>1977</v>
      </c>
      <c r="N12" s="9">
        <v>1227</v>
      </c>
      <c r="O12" s="9">
        <v>482</v>
      </c>
      <c r="P12" s="9">
        <v>340</v>
      </c>
    </row>
    <row r="13" spans="1:16" x14ac:dyDescent="0.2">
      <c r="A13" s="3" t="s">
        <v>201</v>
      </c>
      <c r="B13" s="9">
        <v>201</v>
      </c>
      <c r="C13" s="9">
        <v>112</v>
      </c>
      <c r="D13" s="9">
        <v>28</v>
      </c>
      <c r="E13" s="9">
        <v>60</v>
      </c>
      <c r="F13" s="9">
        <v>0</v>
      </c>
      <c r="G13" s="16">
        <v>89</v>
      </c>
      <c r="H13" s="17">
        <v>45</v>
      </c>
      <c r="I13" s="17">
        <v>14</v>
      </c>
      <c r="J13" s="17">
        <v>30</v>
      </c>
      <c r="K13" s="18">
        <v>0</v>
      </c>
      <c r="L13" s="9">
        <v>112</v>
      </c>
      <c r="M13" s="9">
        <v>67</v>
      </c>
      <c r="N13" s="9">
        <v>14</v>
      </c>
      <c r="O13" s="9">
        <v>30</v>
      </c>
      <c r="P13" s="9">
        <v>0</v>
      </c>
    </row>
    <row r="14" spans="1:16" x14ac:dyDescent="0.2">
      <c r="A14" s="3" t="s">
        <v>202</v>
      </c>
      <c r="B14" s="9">
        <v>588</v>
      </c>
      <c r="C14" s="9">
        <v>314</v>
      </c>
      <c r="D14" s="9">
        <v>141</v>
      </c>
      <c r="E14" s="9">
        <v>90</v>
      </c>
      <c r="F14" s="9">
        <v>42</v>
      </c>
      <c r="G14" s="16">
        <v>185</v>
      </c>
      <c r="H14" s="17">
        <v>112</v>
      </c>
      <c r="I14" s="17">
        <v>42</v>
      </c>
      <c r="J14" s="17">
        <v>30</v>
      </c>
      <c r="K14" s="18">
        <v>0</v>
      </c>
      <c r="L14" s="9">
        <v>404</v>
      </c>
      <c r="M14" s="9">
        <v>202</v>
      </c>
      <c r="N14" s="9">
        <v>99</v>
      </c>
      <c r="O14" s="9">
        <v>60</v>
      </c>
      <c r="P14" s="9">
        <v>42</v>
      </c>
    </row>
    <row r="15" spans="1:16" x14ac:dyDescent="0.2">
      <c r="A15" s="3" t="s">
        <v>203</v>
      </c>
      <c r="B15" s="9">
        <v>376</v>
      </c>
      <c r="C15" s="9">
        <v>247</v>
      </c>
      <c r="D15" s="9">
        <v>99</v>
      </c>
      <c r="E15" s="9">
        <v>30</v>
      </c>
      <c r="F15" s="9">
        <v>0</v>
      </c>
      <c r="G15" s="16">
        <v>126</v>
      </c>
      <c r="H15" s="17">
        <v>67</v>
      </c>
      <c r="I15" s="17">
        <v>28</v>
      </c>
      <c r="J15" s="17">
        <v>30</v>
      </c>
      <c r="K15" s="18">
        <v>0</v>
      </c>
      <c r="L15" s="9">
        <v>250</v>
      </c>
      <c r="M15" s="9">
        <v>180</v>
      </c>
      <c r="N15" s="9">
        <v>71</v>
      </c>
      <c r="O15" s="9">
        <v>0</v>
      </c>
      <c r="P15" s="9">
        <v>0</v>
      </c>
    </row>
    <row r="16" spans="1:16" x14ac:dyDescent="0.2">
      <c r="A16" s="3" t="s">
        <v>204</v>
      </c>
      <c r="B16" s="9">
        <v>6481</v>
      </c>
      <c r="C16" s="9">
        <v>2897</v>
      </c>
      <c r="D16" s="9">
        <v>2031</v>
      </c>
      <c r="E16" s="9">
        <v>873</v>
      </c>
      <c r="F16" s="9">
        <v>679</v>
      </c>
      <c r="G16" s="16">
        <v>3517</v>
      </c>
      <c r="H16" s="17">
        <v>1505</v>
      </c>
      <c r="I16" s="17">
        <v>1058</v>
      </c>
      <c r="J16" s="17">
        <v>572</v>
      </c>
      <c r="K16" s="18">
        <v>382</v>
      </c>
      <c r="L16" s="9">
        <v>2964</v>
      </c>
      <c r="M16" s="9">
        <v>1393</v>
      </c>
      <c r="N16" s="9">
        <v>973</v>
      </c>
      <c r="O16" s="9">
        <v>301</v>
      </c>
      <c r="P16" s="9">
        <v>297</v>
      </c>
    </row>
    <row r="17" spans="1:16" x14ac:dyDescent="0.2">
      <c r="A17" s="3" t="s">
        <v>205</v>
      </c>
      <c r="B17" s="9">
        <v>898</v>
      </c>
      <c r="C17" s="9">
        <v>337</v>
      </c>
      <c r="D17" s="9">
        <v>127</v>
      </c>
      <c r="E17" s="9">
        <v>391</v>
      </c>
      <c r="F17" s="9">
        <v>42</v>
      </c>
      <c r="G17" s="16">
        <v>602</v>
      </c>
      <c r="H17" s="17">
        <v>202</v>
      </c>
      <c r="I17" s="17">
        <v>56</v>
      </c>
      <c r="J17" s="17">
        <v>301</v>
      </c>
      <c r="K17" s="18">
        <v>42</v>
      </c>
      <c r="L17" s="9">
        <v>296</v>
      </c>
      <c r="M17" s="9">
        <v>135</v>
      </c>
      <c r="N17" s="9">
        <v>71</v>
      </c>
      <c r="O17" s="9">
        <v>90</v>
      </c>
      <c r="P17" s="9">
        <v>0</v>
      </c>
    </row>
    <row r="18" spans="1:16" x14ac:dyDescent="0.2">
      <c r="B18" s="9">
        <f>(B16+B17)*100/B12</f>
        <v>86.374809785789537</v>
      </c>
      <c r="C18" s="9">
        <f t="shared" ref="C18:P18" si="0">(C16+C17)*100/C12</f>
        <v>82.753326509723649</v>
      </c>
      <c r="D18" s="9">
        <f t="shared" si="0"/>
        <v>88.953009068425388</v>
      </c>
      <c r="E18" s="9">
        <f t="shared" si="0"/>
        <v>87.474048442906579</v>
      </c>
      <c r="F18" s="9">
        <f t="shared" si="0"/>
        <v>94.3717277486911</v>
      </c>
      <c r="G18" s="9">
        <f t="shared" si="0"/>
        <v>91.168658698539176</v>
      </c>
      <c r="H18" s="9">
        <f t="shared" si="0"/>
        <v>88.354037267080741</v>
      </c>
      <c r="I18" s="9">
        <f t="shared" si="0"/>
        <v>92.910758965804831</v>
      </c>
      <c r="J18" s="9">
        <f t="shared" si="0"/>
        <v>90.654205607476641</v>
      </c>
      <c r="K18" s="9">
        <f t="shared" si="0"/>
        <v>100</v>
      </c>
      <c r="L18" s="9">
        <f t="shared" si="0"/>
        <v>80.993788819875775</v>
      </c>
      <c r="M18" s="9">
        <f t="shared" si="0"/>
        <v>77.288821446636319</v>
      </c>
      <c r="N18" s="9">
        <f t="shared" si="0"/>
        <v>85.085574572127143</v>
      </c>
      <c r="O18" s="9">
        <f t="shared" si="0"/>
        <v>81.120331950207472</v>
      </c>
      <c r="P18" s="9">
        <f t="shared" si="0"/>
        <v>87.352941176470594</v>
      </c>
    </row>
    <row r="19" spans="1:16" x14ac:dyDescent="0.2">
      <c r="A19" s="11" t="s">
        <v>258</v>
      </c>
      <c r="B19" s="9"/>
      <c r="C19" s="9"/>
      <c r="D19" s="9"/>
      <c r="E19" s="9"/>
      <c r="F19" s="9"/>
      <c r="G19" s="16"/>
      <c r="H19" s="17"/>
      <c r="I19" s="17"/>
      <c r="J19" s="17"/>
      <c r="K19" s="18"/>
      <c r="L19" s="9"/>
      <c r="M19" s="9"/>
      <c r="N19" s="9"/>
      <c r="O19" s="9"/>
      <c r="P19" s="9"/>
    </row>
    <row r="20" spans="1:16" x14ac:dyDescent="0.2">
      <c r="A20" s="3" t="s">
        <v>0</v>
      </c>
      <c r="B20" s="9">
        <v>1653</v>
      </c>
      <c r="C20" s="9">
        <v>1033</v>
      </c>
      <c r="D20" s="9">
        <v>240</v>
      </c>
      <c r="E20" s="9">
        <v>211</v>
      </c>
      <c r="F20" s="9">
        <v>170</v>
      </c>
      <c r="G20" s="16">
        <v>783</v>
      </c>
      <c r="H20" s="17">
        <v>449</v>
      </c>
      <c r="I20" s="17">
        <v>141</v>
      </c>
      <c r="J20" s="17">
        <v>150</v>
      </c>
      <c r="K20" s="18">
        <v>42</v>
      </c>
      <c r="L20" s="9">
        <v>870</v>
      </c>
      <c r="M20" s="9">
        <v>584</v>
      </c>
      <c r="N20" s="9">
        <v>99</v>
      </c>
      <c r="O20" s="9">
        <v>60</v>
      </c>
      <c r="P20" s="9">
        <v>127</v>
      </c>
    </row>
    <row r="21" spans="1:16" x14ac:dyDescent="0.2">
      <c r="A21" s="3" t="s">
        <v>201</v>
      </c>
      <c r="B21" s="9">
        <v>89</v>
      </c>
      <c r="C21" s="9">
        <v>45</v>
      </c>
      <c r="D21" s="9">
        <v>14</v>
      </c>
      <c r="E21" s="9">
        <v>30</v>
      </c>
      <c r="F21" s="9">
        <v>0</v>
      </c>
      <c r="G21" s="16">
        <v>44</v>
      </c>
      <c r="H21" s="17">
        <v>0</v>
      </c>
      <c r="I21" s="17">
        <v>14</v>
      </c>
      <c r="J21" s="17">
        <v>30</v>
      </c>
      <c r="K21" s="18">
        <v>0</v>
      </c>
      <c r="L21" s="9">
        <v>45</v>
      </c>
      <c r="M21" s="9">
        <v>45</v>
      </c>
      <c r="N21" s="9">
        <v>0</v>
      </c>
      <c r="O21" s="9">
        <v>0</v>
      </c>
      <c r="P21" s="9">
        <v>0</v>
      </c>
    </row>
    <row r="22" spans="1:16" x14ac:dyDescent="0.2">
      <c r="A22" s="3" t="s">
        <v>202</v>
      </c>
      <c r="B22" s="9">
        <v>236</v>
      </c>
      <c r="C22" s="9">
        <v>135</v>
      </c>
      <c r="D22" s="9">
        <v>28</v>
      </c>
      <c r="E22" s="9">
        <v>30</v>
      </c>
      <c r="F22" s="9">
        <v>42</v>
      </c>
      <c r="G22" s="16">
        <v>81</v>
      </c>
      <c r="H22" s="17">
        <v>67</v>
      </c>
      <c r="I22" s="17">
        <v>14</v>
      </c>
      <c r="J22" s="17">
        <v>0</v>
      </c>
      <c r="K22" s="18">
        <v>0</v>
      </c>
      <c r="L22" s="9">
        <v>154</v>
      </c>
      <c r="M22" s="9">
        <v>67</v>
      </c>
      <c r="N22" s="9">
        <v>14</v>
      </c>
      <c r="O22" s="9">
        <v>30</v>
      </c>
      <c r="P22" s="9">
        <v>42</v>
      </c>
    </row>
    <row r="23" spans="1:16" x14ac:dyDescent="0.2">
      <c r="A23" s="3" t="s">
        <v>203</v>
      </c>
      <c r="B23" s="9">
        <v>90</v>
      </c>
      <c r="C23" s="9">
        <v>90</v>
      </c>
      <c r="D23" s="9">
        <v>0</v>
      </c>
      <c r="E23" s="9">
        <v>0</v>
      </c>
      <c r="F23" s="9">
        <v>0</v>
      </c>
      <c r="G23" s="16">
        <v>0</v>
      </c>
      <c r="H23" s="17">
        <v>0</v>
      </c>
      <c r="I23" s="17">
        <v>0</v>
      </c>
      <c r="J23" s="17">
        <v>0</v>
      </c>
      <c r="K23" s="18">
        <v>0</v>
      </c>
      <c r="L23" s="9">
        <v>90</v>
      </c>
      <c r="M23" s="9">
        <v>90</v>
      </c>
      <c r="N23" s="9">
        <v>0</v>
      </c>
      <c r="O23" s="9">
        <v>0</v>
      </c>
      <c r="P23" s="9">
        <v>0</v>
      </c>
    </row>
    <row r="24" spans="1:16" x14ac:dyDescent="0.2">
      <c r="A24" s="3" t="s">
        <v>204</v>
      </c>
      <c r="B24" s="9">
        <v>1127</v>
      </c>
      <c r="C24" s="9">
        <v>696</v>
      </c>
      <c r="D24" s="9">
        <v>183</v>
      </c>
      <c r="E24" s="9">
        <v>120</v>
      </c>
      <c r="F24" s="9">
        <v>127</v>
      </c>
      <c r="G24" s="16">
        <v>635</v>
      </c>
      <c r="H24" s="17">
        <v>359</v>
      </c>
      <c r="I24" s="17">
        <v>113</v>
      </c>
      <c r="J24" s="17">
        <v>120</v>
      </c>
      <c r="K24" s="18">
        <v>42</v>
      </c>
      <c r="L24" s="9">
        <v>492</v>
      </c>
      <c r="M24" s="9">
        <v>337</v>
      </c>
      <c r="N24" s="9">
        <v>71</v>
      </c>
      <c r="O24" s="9">
        <v>0</v>
      </c>
      <c r="P24" s="9">
        <v>85</v>
      </c>
    </row>
    <row r="25" spans="1:16" x14ac:dyDescent="0.2">
      <c r="A25" s="3" t="s">
        <v>205</v>
      </c>
      <c r="B25" s="9">
        <v>112</v>
      </c>
      <c r="C25" s="9">
        <v>67</v>
      </c>
      <c r="D25" s="9">
        <v>14</v>
      </c>
      <c r="E25" s="9">
        <v>30</v>
      </c>
      <c r="F25" s="9">
        <v>0</v>
      </c>
      <c r="G25" s="16">
        <v>22</v>
      </c>
      <c r="H25" s="17">
        <v>22</v>
      </c>
      <c r="I25" s="17">
        <v>0</v>
      </c>
      <c r="J25" s="17">
        <v>0</v>
      </c>
      <c r="K25" s="18">
        <v>0</v>
      </c>
      <c r="L25" s="9">
        <v>89</v>
      </c>
      <c r="M25" s="9">
        <v>45</v>
      </c>
      <c r="N25" s="9">
        <v>14</v>
      </c>
      <c r="O25" s="9">
        <v>30</v>
      </c>
      <c r="P25" s="9">
        <v>0</v>
      </c>
    </row>
    <row r="26" spans="1:16" x14ac:dyDescent="0.2">
      <c r="B26" s="9"/>
      <c r="C26" s="9"/>
      <c r="D26" s="9"/>
      <c r="E26" s="9"/>
      <c r="F26" s="9"/>
      <c r="G26" s="16"/>
      <c r="H26" s="17"/>
      <c r="I26" s="17"/>
      <c r="J26" s="17"/>
      <c r="K26" s="18"/>
      <c r="L26" s="9"/>
      <c r="M26" s="9"/>
      <c r="N26" s="9"/>
      <c r="O26" s="9"/>
      <c r="P26" s="9"/>
    </row>
    <row r="27" spans="1:16" x14ac:dyDescent="0.2">
      <c r="A27" s="11" t="s">
        <v>257</v>
      </c>
      <c r="B27" s="9"/>
      <c r="C27" s="9"/>
      <c r="D27" s="9"/>
      <c r="E27" s="9"/>
      <c r="F27" s="9"/>
      <c r="G27" s="16"/>
      <c r="H27" s="17"/>
      <c r="I27" s="17"/>
      <c r="J27" s="17"/>
      <c r="K27" s="18"/>
      <c r="L27" s="9"/>
      <c r="M27" s="9"/>
      <c r="N27" s="9"/>
      <c r="O27" s="9"/>
      <c r="P27" s="9"/>
    </row>
    <row r="28" spans="1:16" x14ac:dyDescent="0.2">
      <c r="A28" s="3" t="s">
        <v>0</v>
      </c>
      <c r="B28" s="9">
        <v>1370</v>
      </c>
      <c r="C28" s="9">
        <v>741</v>
      </c>
      <c r="D28" s="9">
        <v>339</v>
      </c>
      <c r="E28" s="9">
        <v>120</v>
      </c>
      <c r="F28" s="9">
        <v>170</v>
      </c>
      <c r="G28" s="16">
        <v>660</v>
      </c>
      <c r="H28" s="17">
        <v>359</v>
      </c>
      <c r="I28" s="17">
        <v>113</v>
      </c>
      <c r="J28" s="17">
        <v>60</v>
      </c>
      <c r="K28" s="18">
        <v>127</v>
      </c>
      <c r="L28" s="9">
        <v>710</v>
      </c>
      <c r="M28" s="9">
        <v>382</v>
      </c>
      <c r="N28" s="9">
        <v>226</v>
      </c>
      <c r="O28" s="9">
        <v>60</v>
      </c>
      <c r="P28" s="9">
        <v>42</v>
      </c>
    </row>
    <row r="29" spans="1:16" x14ac:dyDescent="0.2">
      <c r="A29" s="3" t="s">
        <v>201</v>
      </c>
      <c r="B29" s="9">
        <v>59</v>
      </c>
      <c r="C29" s="9">
        <v>45</v>
      </c>
      <c r="D29" s="9">
        <v>14</v>
      </c>
      <c r="E29" s="9">
        <v>0</v>
      </c>
      <c r="F29" s="9">
        <v>0</v>
      </c>
      <c r="G29" s="16">
        <v>22</v>
      </c>
      <c r="H29" s="17">
        <v>22</v>
      </c>
      <c r="I29" s="17">
        <v>0</v>
      </c>
      <c r="J29" s="17">
        <v>0</v>
      </c>
      <c r="K29" s="18">
        <v>0</v>
      </c>
      <c r="L29" s="9">
        <v>37</v>
      </c>
      <c r="M29" s="9">
        <v>22</v>
      </c>
      <c r="N29" s="9">
        <v>14</v>
      </c>
      <c r="O29" s="9">
        <v>0</v>
      </c>
      <c r="P29" s="9">
        <v>0</v>
      </c>
    </row>
    <row r="30" spans="1:16" x14ac:dyDescent="0.2">
      <c r="A30" s="3" t="s">
        <v>202</v>
      </c>
      <c r="B30" s="9">
        <v>119</v>
      </c>
      <c r="C30" s="9">
        <v>45</v>
      </c>
      <c r="D30" s="9">
        <v>14</v>
      </c>
      <c r="E30" s="9">
        <v>60</v>
      </c>
      <c r="F30" s="9">
        <v>0</v>
      </c>
      <c r="G30" s="16">
        <v>44</v>
      </c>
      <c r="H30" s="17">
        <v>0</v>
      </c>
      <c r="I30" s="17">
        <v>14</v>
      </c>
      <c r="J30" s="17">
        <v>30</v>
      </c>
      <c r="K30" s="18">
        <v>0</v>
      </c>
      <c r="L30" s="9">
        <v>75</v>
      </c>
      <c r="M30" s="9">
        <v>45</v>
      </c>
      <c r="N30" s="9">
        <v>0</v>
      </c>
      <c r="O30" s="9">
        <v>30</v>
      </c>
      <c r="P30" s="9">
        <v>0</v>
      </c>
    </row>
    <row r="31" spans="1:16" x14ac:dyDescent="0.2">
      <c r="A31" s="3" t="s">
        <v>203</v>
      </c>
      <c r="B31" s="9">
        <v>101</v>
      </c>
      <c r="C31" s="9">
        <v>45</v>
      </c>
      <c r="D31" s="9">
        <v>56</v>
      </c>
      <c r="E31" s="9">
        <v>0</v>
      </c>
      <c r="F31" s="9">
        <v>0</v>
      </c>
      <c r="G31" s="16">
        <v>14</v>
      </c>
      <c r="H31" s="17">
        <v>0</v>
      </c>
      <c r="I31" s="17">
        <v>14</v>
      </c>
      <c r="J31" s="17">
        <v>0</v>
      </c>
      <c r="K31" s="18">
        <v>0</v>
      </c>
      <c r="L31" s="9">
        <v>87</v>
      </c>
      <c r="M31" s="9">
        <v>45</v>
      </c>
      <c r="N31" s="9">
        <v>42</v>
      </c>
      <c r="O31" s="9">
        <v>0</v>
      </c>
      <c r="P31" s="9">
        <v>0</v>
      </c>
    </row>
    <row r="32" spans="1:16" x14ac:dyDescent="0.2">
      <c r="A32" s="3" t="s">
        <v>204</v>
      </c>
      <c r="B32" s="9">
        <v>1009</v>
      </c>
      <c r="C32" s="9">
        <v>539</v>
      </c>
      <c r="D32" s="9">
        <v>240</v>
      </c>
      <c r="E32" s="9">
        <v>60</v>
      </c>
      <c r="F32" s="9">
        <v>170</v>
      </c>
      <c r="G32" s="16">
        <v>512</v>
      </c>
      <c r="H32" s="17">
        <v>270</v>
      </c>
      <c r="I32" s="17">
        <v>85</v>
      </c>
      <c r="J32" s="17">
        <v>30</v>
      </c>
      <c r="K32" s="18">
        <v>127</v>
      </c>
      <c r="L32" s="9">
        <v>497</v>
      </c>
      <c r="M32" s="9">
        <v>270</v>
      </c>
      <c r="N32" s="9">
        <v>155</v>
      </c>
      <c r="O32" s="9">
        <v>30</v>
      </c>
      <c r="P32" s="9">
        <v>42</v>
      </c>
    </row>
    <row r="33" spans="1:16" x14ac:dyDescent="0.2">
      <c r="A33" s="3" t="s">
        <v>205</v>
      </c>
      <c r="B33" s="9">
        <v>81</v>
      </c>
      <c r="C33" s="9">
        <v>67</v>
      </c>
      <c r="D33" s="9">
        <v>14</v>
      </c>
      <c r="E33" s="9">
        <v>0</v>
      </c>
      <c r="F33" s="9">
        <v>0</v>
      </c>
      <c r="G33" s="16">
        <v>67</v>
      </c>
      <c r="H33" s="17">
        <v>67</v>
      </c>
      <c r="I33" s="17">
        <v>0</v>
      </c>
      <c r="J33" s="17">
        <v>0</v>
      </c>
      <c r="K33" s="18">
        <v>0</v>
      </c>
      <c r="L33" s="9">
        <v>14</v>
      </c>
      <c r="M33" s="9">
        <v>0</v>
      </c>
      <c r="N33" s="9">
        <v>14</v>
      </c>
      <c r="O33" s="9">
        <v>0</v>
      </c>
      <c r="P33" s="9">
        <v>0</v>
      </c>
    </row>
    <row r="34" spans="1:16" x14ac:dyDescent="0.2">
      <c r="B34" s="9"/>
      <c r="C34" s="9"/>
      <c r="D34" s="9"/>
      <c r="E34" s="9"/>
      <c r="F34" s="9"/>
      <c r="G34" s="16"/>
      <c r="H34" s="17"/>
      <c r="I34" s="17"/>
      <c r="J34" s="17"/>
      <c r="K34" s="18"/>
      <c r="L34" s="9"/>
      <c r="M34" s="9"/>
      <c r="N34" s="9"/>
      <c r="O34" s="9"/>
      <c r="P34" s="9"/>
    </row>
    <row r="35" spans="1:16" x14ac:dyDescent="0.2">
      <c r="A35" s="11" t="s">
        <v>256</v>
      </c>
      <c r="B35" s="9"/>
      <c r="C35" s="9"/>
      <c r="D35" s="9"/>
      <c r="E35" s="9"/>
      <c r="F35" s="9"/>
      <c r="G35" s="16"/>
      <c r="H35" s="17"/>
      <c r="I35" s="17"/>
      <c r="J35" s="17"/>
      <c r="K35" s="18"/>
      <c r="L35" s="9"/>
      <c r="M35" s="9"/>
      <c r="N35" s="9"/>
      <c r="O35" s="9"/>
      <c r="P35" s="9"/>
    </row>
    <row r="36" spans="1:16" x14ac:dyDescent="0.2">
      <c r="A36" s="3" t="s">
        <v>0</v>
      </c>
      <c r="B36" s="9">
        <v>5520</v>
      </c>
      <c r="C36" s="9">
        <v>2134</v>
      </c>
      <c r="D36" s="9">
        <v>1848</v>
      </c>
      <c r="E36" s="9">
        <v>1114</v>
      </c>
      <c r="F36" s="9">
        <v>424</v>
      </c>
      <c r="G36" s="16">
        <v>3075</v>
      </c>
      <c r="H36" s="17">
        <v>1123</v>
      </c>
      <c r="I36" s="17">
        <v>945</v>
      </c>
      <c r="J36" s="17">
        <v>752</v>
      </c>
      <c r="K36" s="18">
        <v>255</v>
      </c>
      <c r="L36" s="9">
        <v>2445</v>
      </c>
      <c r="M36" s="9">
        <v>1011</v>
      </c>
      <c r="N36" s="9">
        <v>903</v>
      </c>
      <c r="O36" s="9">
        <v>361</v>
      </c>
      <c r="P36" s="9">
        <v>170</v>
      </c>
    </row>
    <row r="37" spans="1:16" x14ac:dyDescent="0.2">
      <c r="A37" s="3" t="s">
        <v>201</v>
      </c>
      <c r="B37" s="9">
        <v>53</v>
      </c>
      <c r="C37" s="9">
        <v>22</v>
      </c>
      <c r="D37" s="9">
        <v>0</v>
      </c>
      <c r="E37" s="9">
        <v>30</v>
      </c>
      <c r="F37" s="9">
        <v>0</v>
      </c>
      <c r="G37" s="16">
        <v>22</v>
      </c>
      <c r="H37" s="17">
        <v>22</v>
      </c>
      <c r="I37" s="17">
        <v>0</v>
      </c>
      <c r="J37" s="17">
        <v>0</v>
      </c>
      <c r="K37" s="18">
        <v>0</v>
      </c>
      <c r="L37" s="9">
        <v>30</v>
      </c>
      <c r="M37" s="9">
        <v>0</v>
      </c>
      <c r="N37" s="9">
        <v>0</v>
      </c>
      <c r="O37" s="9">
        <v>30</v>
      </c>
      <c r="P37" s="9">
        <v>0</v>
      </c>
    </row>
    <row r="38" spans="1:16" x14ac:dyDescent="0.2">
      <c r="A38" s="3" t="s">
        <v>202</v>
      </c>
      <c r="B38" s="9">
        <v>234</v>
      </c>
      <c r="C38" s="9">
        <v>135</v>
      </c>
      <c r="D38" s="9">
        <v>99</v>
      </c>
      <c r="E38" s="9">
        <v>0</v>
      </c>
      <c r="F38" s="9">
        <v>0</v>
      </c>
      <c r="G38" s="16">
        <v>59</v>
      </c>
      <c r="H38" s="17">
        <v>45</v>
      </c>
      <c r="I38" s="17">
        <v>14</v>
      </c>
      <c r="J38" s="17">
        <v>0</v>
      </c>
      <c r="K38" s="18">
        <v>0</v>
      </c>
      <c r="L38" s="9">
        <v>174</v>
      </c>
      <c r="M38" s="9">
        <v>90</v>
      </c>
      <c r="N38" s="9">
        <v>85</v>
      </c>
      <c r="O38" s="9">
        <v>0</v>
      </c>
      <c r="P38" s="9">
        <v>0</v>
      </c>
    </row>
    <row r="39" spans="1:16" x14ac:dyDescent="0.2">
      <c r="A39" s="3" t="s">
        <v>203</v>
      </c>
      <c r="B39" s="9">
        <v>185</v>
      </c>
      <c r="C39" s="9">
        <v>112</v>
      </c>
      <c r="D39" s="9">
        <v>42</v>
      </c>
      <c r="E39" s="9">
        <v>30</v>
      </c>
      <c r="F39" s="9">
        <v>0</v>
      </c>
      <c r="G39" s="16">
        <v>112</v>
      </c>
      <c r="H39" s="17">
        <v>67</v>
      </c>
      <c r="I39" s="17">
        <v>14</v>
      </c>
      <c r="J39" s="17">
        <v>30</v>
      </c>
      <c r="K39" s="18">
        <v>0</v>
      </c>
      <c r="L39" s="9">
        <v>73</v>
      </c>
      <c r="M39" s="9">
        <v>45</v>
      </c>
      <c r="N39" s="9">
        <v>28</v>
      </c>
      <c r="O39" s="9">
        <v>0</v>
      </c>
      <c r="P39" s="9">
        <v>0</v>
      </c>
    </row>
    <row r="40" spans="1:16" x14ac:dyDescent="0.2">
      <c r="A40" s="3" t="s">
        <v>204</v>
      </c>
      <c r="B40" s="9">
        <v>4345</v>
      </c>
      <c r="C40" s="9">
        <v>1662</v>
      </c>
      <c r="D40" s="9">
        <v>1608</v>
      </c>
      <c r="E40" s="9">
        <v>692</v>
      </c>
      <c r="F40" s="9">
        <v>382</v>
      </c>
      <c r="G40" s="16">
        <v>2370</v>
      </c>
      <c r="H40" s="17">
        <v>876</v>
      </c>
      <c r="I40" s="17">
        <v>860</v>
      </c>
      <c r="J40" s="17">
        <v>421</v>
      </c>
      <c r="K40" s="18">
        <v>212</v>
      </c>
      <c r="L40" s="9">
        <v>1974</v>
      </c>
      <c r="M40" s="9">
        <v>786</v>
      </c>
      <c r="N40" s="9">
        <v>748</v>
      </c>
      <c r="O40" s="9">
        <v>271</v>
      </c>
      <c r="P40" s="9">
        <v>170</v>
      </c>
    </row>
    <row r="41" spans="1:16" x14ac:dyDescent="0.2">
      <c r="A41" s="3" t="s">
        <v>205</v>
      </c>
      <c r="B41" s="9">
        <v>705</v>
      </c>
      <c r="C41" s="9">
        <v>202</v>
      </c>
      <c r="D41" s="9">
        <v>99</v>
      </c>
      <c r="E41" s="9">
        <v>361</v>
      </c>
      <c r="F41" s="9">
        <v>42</v>
      </c>
      <c r="G41" s="21">
        <v>512</v>
      </c>
      <c r="H41" s="22">
        <v>112</v>
      </c>
      <c r="I41" s="22">
        <v>56</v>
      </c>
      <c r="J41" s="22">
        <v>301</v>
      </c>
      <c r="K41" s="23">
        <v>42</v>
      </c>
      <c r="L41" s="9">
        <v>192</v>
      </c>
      <c r="M41" s="9">
        <v>90</v>
      </c>
      <c r="N41" s="9">
        <v>42</v>
      </c>
      <c r="O41" s="9">
        <v>60</v>
      </c>
      <c r="P41" s="9">
        <v>0</v>
      </c>
    </row>
    <row r="42" spans="1:16" ht="14.4" x14ac:dyDescent="0.3">
      <c r="A42" s="1" t="s">
        <v>235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</row>
    <row r="43" spans="1:16" ht="14.4" x14ac:dyDescent="0.3">
      <c r="A43" s="2" t="s">
        <v>265</v>
      </c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51"/>
  <sheetViews>
    <sheetView view="pageBreakPreview" zoomScaleNormal="100" zoomScaleSheetLayoutView="100" workbookViewId="0">
      <selection activeCell="C18" sqref="C18"/>
    </sheetView>
  </sheetViews>
  <sheetFormatPr defaultColWidth="5.109375" defaultRowHeight="9.6" x14ac:dyDescent="0.2"/>
  <cols>
    <col min="1" max="1" width="10" style="31" customWidth="1"/>
    <col min="2" max="16384" width="5.109375" style="31"/>
  </cols>
  <sheetData>
    <row r="1" spans="1:17" x14ac:dyDescent="0.2">
      <c r="A1" s="31" t="s">
        <v>309</v>
      </c>
      <c r="G1" s="31" t="s">
        <v>309</v>
      </c>
    </row>
    <row r="2" spans="1:17" x14ac:dyDescent="0.2">
      <c r="A2" s="50"/>
      <c r="B2" s="124" t="s">
        <v>0</v>
      </c>
      <c r="C2" s="124"/>
      <c r="D2" s="124"/>
      <c r="E2" s="124"/>
      <c r="F2" s="124"/>
      <c r="G2" s="50"/>
      <c r="H2" s="124" t="s">
        <v>1</v>
      </c>
      <c r="I2" s="124"/>
      <c r="J2" s="124"/>
      <c r="K2" s="124"/>
      <c r="L2" s="124"/>
      <c r="M2" s="124" t="s">
        <v>2</v>
      </c>
      <c r="N2" s="124"/>
      <c r="O2" s="124"/>
      <c r="P2" s="124"/>
      <c r="Q2" s="125"/>
    </row>
    <row r="3" spans="1:17" x14ac:dyDescent="0.2">
      <c r="A3" s="58" t="s">
        <v>259</v>
      </c>
      <c r="B3" s="27" t="s">
        <v>0</v>
      </c>
      <c r="C3" s="27" t="s">
        <v>3</v>
      </c>
      <c r="D3" s="27" t="s">
        <v>236</v>
      </c>
      <c r="E3" s="27" t="s">
        <v>5</v>
      </c>
      <c r="F3" s="27" t="s">
        <v>237</v>
      </c>
      <c r="G3" s="58" t="s">
        <v>259</v>
      </c>
      <c r="H3" s="27" t="s">
        <v>0</v>
      </c>
      <c r="I3" s="27" t="s">
        <v>3</v>
      </c>
      <c r="J3" s="27" t="s">
        <v>236</v>
      </c>
      <c r="K3" s="27" t="s">
        <v>5</v>
      </c>
      <c r="L3" s="27" t="s">
        <v>237</v>
      </c>
      <c r="M3" s="27" t="s">
        <v>0</v>
      </c>
      <c r="N3" s="27" t="s">
        <v>3</v>
      </c>
      <c r="O3" s="27" t="s">
        <v>236</v>
      </c>
      <c r="P3" s="27" t="s">
        <v>5</v>
      </c>
      <c r="Q3" s="28" t="s">
        <v>237</v>
      </c>
    </row>
    <row r="4" spans="1:17" s="59" customFormat="1" x14ac:dyDescent="0.2">
      <c r="A4" s="59" t="s">
        <v>206</v>
      </c>
      <c r="B4" s="31"/>
      <c r="C4" s="31"/>
      <c r="D4" s="31"/>
      <c r="E4" s="31"/>
      <c r="F4" s="31"/>
      <c r="G4" s="59" t="s">
        <v>206</v>
      </c>
      <c r="H4" s="48"/>
      <c r="I4" s="49"/>
      <c r="J4" s="49"/>
      <c r="K4" s="49"/>
      <c r="L4" s="50"/>
      <c r="M4" s="31"/>
      <c r="N4" s="31"/>
      <c r="O4" s="31"/>
      <c r="P4" s="31"/>
      <c r="Q4" s="31"/>
    </row>
    <row r="5" spans="1:17" x14ac:dyDescent="0.2">
      <c r="A5" s="31" t="s">
        <v>0</v>
      </c>
      <c r="B5" s="32">
        <v>13416</v>
      </c>
      <c r="C5" s="32">
        <v>6356</v>
      </c>
      <c r="D5" s="32">
        <v>3964</v>
      </c>
      <c r="E5" s="32">
        <v>2077</v>
      </c>
      <c r="F5" s="32">
        <v>1019</v>
      </c>
      <c r="G5" s="31" t="s">
        <v>0</v>
      </c>
      <c r="H5" s="33">
        <v>6738</v>
      </c>
      <c r="I5" s="34">
        <v>2965</v>
      </c>
      <c r="J5" s="34">
        <v>1975</v>
      </c>
      <c r="K5" s="34">
        <v>1204</v>
      </c>
      <c r="L5" s="35">
        <v>594</v>
      </c>
      <c r="M5" s="32">
        <v>6678</v>
      </c>
      <c r="N5" s="32">
        <v>3392</v>
      </c>
      <c r="O5" s="32">
        <v>1989</v>
      </c>
      <c r="P5" s="32">
        <v>873</v>
      </c>
      <c r="Q5" s="32">
        <v>424</v>
      </c>
    </row>
    <row r="6" spans="1:17" x14ac:dyDescent="0.2">
      <c r="A6" s="31" t="s">
        <v>207</v>
      </c>
      <c r="B6" s="32">
        <v>1547</v>
      </c>
      <c r="C6" s="32">
        <v>1056</v>
      </c>
      <c r="D6" s="32">
        <v>268</v>
      </c>
      <c r="E6" s="32">
        <v>181</v>
      </c>
      <c r="F6" s="32">
        <v>42</v>
      </c>
      <c r="G6" s="31" t="s">
        <v>207</v>
      </c>
      <c r="H6" s="33">
        <v>676</v>
      </c>
      <c r="I6" s="34">
        <v>427</v>
      </c>
      <c r="J6" s="34">
        <v>99</v>
      </c>
      <c r="K6" s="34">
        <v>150</v>
      </c>
      <c r="L6" s="35">
        <v>0</v>
      </c>
      <c r="M6" s="32">
        <v>871</v>
      </c>
      <c r="N6" s="32">
        <v>629</v>
      </c>
      <c r="O6" s="32">
        <v>169</v>
      </c>
      <c r="P6" s="32">
        <v>30</v>
      </c>
      <c r="Q6" s="32">
        <v>42</v>
      </c>
    </row>
    <row r="7" spans="1:17" x14ac:dyDescent="0.2">
      <c r="A7" s="31" t="s">
        <v>208</v>
      </c>
      <c r="B7" s="32">
        <v>1309</v>
      </c>
      <c r="C7" s="32">
        <v>764</v>
      </c>
      <c r="D7" s="32">
        <v>310</v>
      </c>
      <c r="E7" s="32">
        <v>150</v>
      </c>
      <c r="F7" s="32">
        <v>85</v>
      </c>
      <c r="G7" s="31" t="s">
        <v>208</v>
      </c>
      <c r="H7" s="33">
        <v>656</v>
      </c>
      <c r="I7" s="34">
        <v>382</v>
      </c>
      <c r="J7" s="34">
        <v>141</v>
      </c>
      <c r="K7" s="34">
        <v>90</v>
      </c>
      <c r="L7" s="35">
        <v>42</v>
      </c>
      <c r="M7" s="32">
        <v>654</v>
      </c>
      <c r="N7" s="32">
        <v>382</v>
      </c>
      <c r="O7" s="32">
        <v>169</v>
      </c>
      <c r="P7" s="32">
        <v>60</v>
      </c>
      <c r="Q7" s="32">
        <v>42</v>
      </c>
    </row>
    <row r="8" spans="1:17" x14ac:dyDescent="0.2">
      <c r="A8" s="31" t="s">
        <v>209</v>
      </c>
      <c r="B8" s="32">
        <v>1722</v>
      </c>
      <c r="C8" s="32">
        <v>943</v>
      </c>
      <c r="D8" s="32">
        <v>494</v>
      </c>
      <c r="E8" s="32">
        <v>30</v>
      </c>
      <c r="F8" s="32">
        <v>255</v>
      </c>
      <c r="G8" s="31" t="s">
        <v>209</v>
      </c>
      <c r="H8" s="33">
        <v>709</v>
      </c>
      <c r="I8" s="34">
        <v>382</v>
      </c>
      <c r="J8" s="34">
        <v>169</v>
      </c>
      <c r="K8" s="34">
        <v>30</v>
      </c>
      <c r="L8" s="35">
        <v>127</v>
      </c>
      <c r="M8" s="32">
        <v>1013</v>
      </c>
      <c r="N8" s="32">
        <v>562</v>
      </c>
      <c r="O8" s="32">
        <v>324</v>
      </c>
      <c r="P8" s="32">
        <v>0</v>
      </c>
      <c r="Q8" s="32">
        <v>127</v>
      </c>
    </row>
    <row r="9" spans="1:17" x14ac:dyDescent="0.2">
      <c r="A9" s="31" t="s">
        <v>210</v>
      </c>
      <c r="B9" s="32">
        <v>1991</v>
      </c>
      <c r="C9" s="32">
        <v>831</v>
      </c>
      <c r="D9" s="32">
        <v>719</v>
      </c>
      <c r="E9" s="32">
        <v>271</v>
      </c>
      <c r="F9" s="32">
        <v>170</v>
      </c>
      <c r="G9" s="31" t="s">
        <v>210</v>
      </c>
      <c r="H9" s="33">
        <v>1037</v>
      </c>
      <c r="I9" s="34">
        <v>449</v>
      </c>
      <c r="J9" s="34">
        <v>353</v>
      </c>
      <c r="K9" s="34">
        <v>150</v>
      </c>
      <c r="L9" s="35">
        <v>85</v>
      </c>
      <c r="M9" s="32">
        <v>954</v>
      </c>
      <c r="N9" s="32">
        <v>382</v>
      </c>
      <c r="O9" s="32">
        <v>367</v>
      </c>
      <c r="P9" s="32">
        <v>120</v>
      </c>
      <c r="Q9" s="32">
        <v>85</v>
      </c>
    </row>
    <row r="10" spans="1:17" x14ac:dyDescent="0.2">
      <c r="A10" s="31" t="s">
        <v>211</v>
      </c>
      <c r="B10" s="32">
        <v>3630</v>
      </c>
      <c r="C10" s="32">
        <v>1707</v>
      </c>
      <c r="D10" s="32">
        <v>1072</v>
      </c>
      <c r="E10" s="32">
        <v>512</v>
      </c>
      <c r="F10" s="32">
        <v>340</v>
      </c>
      <c r="G10" s="31" t="s">
        <v>211</v>
      </c>
      <c r="H10" s="33">
        <v>1722</v>
      </c>
      <c r="I10" s="34">
        <v>809</v>
      </c>
      <c r="J10" s="34">
        <v>508</v>
      </c>
      <c r="K10" s="34">
        <v>150</v>
      </c>
      <c r="L10" s="35">
        <v>255</v>
      </c>
      <c r="M10" s="32">
        <v>1909</v>
      </c>
      <c r="N10" s="32">
        <v>898</v>
      </c>
      <c r="O10" s="32">
        <v>564</v>
      </c>
      <c r="P10" s="32">
        <v>361</v>
      </c>
      <c r="Q10" s="32">
        <v>85</v>
      </c>
    </row>
    <row r="11" spans="1:17" x14ac:dyDescent="0.2">
      <c r="A11" s="31" t="s">
        <v>212</v>
      </c>
      <c r="B11" s="32">
        <v>3216</v>
      </c>
      <c r="C11" s="32">
        <v>1056</v>
      </c>
      <c r="D11" s="32">
        <v>1100</v>
      </c>
      <c r="E11" s="32">
        <v>933</v>
      </c>
      <c r="F11" s="32">
        <v>127</v>
      </c>
      <c r="G11" s="31" t="s">
        <v>212</v>
      </c>
      <c r="H11" s="33">
        <v>1939</v>
      </c>
      <c r="I11" s="34">
        <v>517</v>
      </c>
      <c r="J11" s="34">
        <v>705</v>
      </c>
      <c r="K11" s="34">
        <v>632</v>
      </c>
      <c r="L11" s="35">
        <v>85</v>
      </c>
      <c r="M11" s="32">
        <v>1277</v>
      </c>
      <c r="N11" s="32">
        <v>539</v>
      </c>
      <c r="O11" s="32">
        <v>395</v>
      </c>
      <c r="P11" s="32">
        <v>301</v>
      </c>
      <c r="Q11" s="32">
        <v>42</v>
      </c>
    </row>
    <row r="12" spans="1:17" x14ac:dyDescent="0.2">
      <c r="A12" s="39" t="s">
        <v>23</v>
      </c>
      <c r="B12" s="39">
        <v>20382.3</v>
      </c>
      <c r="C12" s="39">
        <v>17500</v>
      </c>
      <c r="D12" s="39">
        <v>21776.3</v>
      </c>
      <c r="E12" s="39">
        <v>27941.200000000001</v>
      </c>
      <c r="F12" s="39">
        <v>18750</v>
      </c>
      <c r="G12" s="39" t="s">
        <v>23</v>
      </c>
      <c r="H12" s="73">
        <v>21693.3</v>
      </c>
      <c r="I12" s="74">
        <v>18250</v>
      </c>
      <c r="J12" s="74">
        <v>24444.400000000001</v>
      </c>
      <c r="K12" s="74">
        <v>76190.399999999994</v>
      </c>
      <c r="L12" s="75">
        <v>21666.7</v>
      </c>
      <c r="M12" s="39">
        <v>19199.5</v>
      </c>
      <c r="N12" s="39">
        <v>16617.599999999999</v>
      </c>
      <c r="O12" s="39">
        <v>19519.2</v>
      </c>
      <c r="P12" s="39">
        <v>26250</v>
      </c>
      <c r="Q12" s="39">
        <v>15000</v>
      </c>
    </row>
    <row r="13" spans="1:17" x14ac:dyDescent="0.2">
      <c r="A13" s="39"/>
      <c r="B13" s="39"/>
      <c r="C13" s="39"/>
      <c r="D13" s="39"/>
      <c r="E13" s="39"/>
      <c r="F13" s="39"/>
      <c r="G13" s="39"/>
      <c r="H13" s="73"/>
      <c r="I13" s="74"/>
      <c r="J13" s="74"/>
      <c r="K13" s="74"/>
      <c r="L13" s="75"/>
      <c r="M13" s="39"/>
      <c r="N13" s="39"/>
      <c r="O13" s="39"/>
      <c r="P13" s="39"/>
      <c r="Q13" s="39"/>
    </row>
    <row r="14" spans="1:17" x14ac:dyDescent="0.2">
      <c r="A14" s="39"/>
      <c r="B14" s="39"/>
      <c r="C14" s="39"/>
      <c r="D14" s="39"/>
      <c r="E14" s="39"/>
      <c r="F14" s="39"/>
      <c r="G14" s="39"/>
      <c r="H14" s="73"/>
      <c r="I14" s="74"/>
      <c r="J14" s="74"/>
      <c r="K14" s="74"/>
      <c r="L14" s="75"/>
      <c r="M14" s="39"/>
      <c r="N14" s="39"/>
      <c r="O14" s="39"/>
      <c r="P14" s="39"/>
      <c r="Q14" s="39"/>
    </row>
    <row r="15" spans="1:17" x14ac:dyDescent="0.2">
      <c r="A15" s="39"/>
      <c r="B15" s="39"/>
      <c r="C15" s="39"/>
      <c r="D15" s="39"/>
      <c r="E15" s="39"/>
      <c r="F15" s="39"/>
      <c r="G15" s="39"/>
      <c r="H15" s="73"/>
      <c r="I15" s="74"/>
      <c r="J15" s="74"/>
      <c r="K15" s="74"/>
      <c r="L15" s="75"/>
      <c r="M15" s="39"/>
      <c r="N15" s="39"/>
      <c r="O15" s="39"/>
      <c r="P15" s="39"/>
      <c r="Q15" s="39"/>
    </row>
    <row r="16" spans="1:17" x14ac:dyDescent="0.2">
      <c r="A16" s="39"/>
      <c r="B16" s="39"/>
      <c r="C16" s="39"/>
      <c r="D16" s="39"/>
      <c r="E16" s="39"/>
      <c r="F16" s="39"/>
      <c r="G16" s="39"/>
      <c r="H16" s="73"/>
      <c r="I16" s="74"/>
      <c r="J16" s="74"/>
      <c r="K16" s="74"/>
      <c r="L16" s="75"/>
      <c r="M16" s="39"/>
      <c r="N16" s="39"/>
      <c r="O16" s="39"/>
      <c r="P16" s="39"/>
      <c r="Q16" s="39"/>
    </row>
    <row r="17" spans="1:17" x14ac:dyDescent="0.2">
      <c r="A17" s="39"/>
      <c r="B17" s="39"/>
      <c r="C17" s="39"/>
      <c r="D17" s="39"/>
      <c r="E17" s="39"/>
      <c r="F17" s="39"/>
      <c r="G17" s="39"/>
      <c r="H17" s="73"/>
      <c r="I17" s="74"/>
      <c r="J17" s="74"/>
      <c r="K17" s="74"/>
      <c r="L17" s="75"/>
      <c r="M17" s="39"/>
      <c r="N17" s="39"/>
      <c r="O17" s="39"/>
      <c r="P17" s="39"/>
      <c r="Q17" s="39"/>
    </row>
    <row r="18" spans="1:17" x14ac:dyDescent="0.2">
      <c r="A18" s="39"/>
      <c r="B18" s="39"/>
      <c r="C18" s="39"/>
      <c r="D18" s="39"/>
      <c r="E18" s="39"/>
      <c r="F18" s="39"/>
      <c r="G18" s="39"/>
      <c r="H18" s="73"/>
      <c r="I18" s="74"/>
      <c r="J18" s="74"/>
      <c r="K18" s="74"/>
      <c r="L18" s="75"/>
      <c r="M18" s="39"/>
      <c r="N18" s="39"/>
      <c r="O18" s="39"/>
      <c r="P18" s="39"/>
      <c r="Q18" s="39"/>
    </row>
    <row r="19" spans="1:17" x14ac:dyDescent="0.2">
      <c r="A19" s="39"/>
      <c r="B19" s="39"/>
      <c r="C19" s="39"/>
      <c r="D19" s="39"/>
      <c r="E19" s="39"/>
      <c r="F19" s="39"/>
      <c r="G19" s="39"/>
      <c r="H19" s="73"/>
      <c r="I19" s="74"/>
      <c r="J19" s="74"/>
      <c r="K19" s="74"/>
      <c r="L19" s="75"/>
      <c r="M19" s="39"/>
      <c r="N19" s="39"/>
      <c r="O19" s="39"/>
      <c r="P19" s="39"/>
      <c r="Q19" s="39"/>
    </row>
    <row r="20" spans="1:17" x14ac:dyDescent="0.2">
      <c r="A20" s="39"/>
      <c r="B20" s="39"/>
      <c r="C20" s="39"/>
      <c r="D20" s="39"/>
      <c r="E20" s="39"/>
      <c r="F20" s="39"/>
      <c r="G20" s="39"/>
      <c r="H20" s="73"/>
      <c r="I20" s="74"/>
      <c r="J20" s="74"/>
      <c r="K20" s="74"/>
      <c r="L20" s="75"/>
      <c r="M20" s="39"/>
      <c r="N20" s="39"/>
      <c r="O20" s="39"/>
      <c r="P20" s="39"/>
      <c r="Q20" s="39"/>
    </row>
    <row r="21" spans="1:17" x14ac:dyDescent="0.2">
      <c r="A21" s="39" t="s">
        <v>213</v>
      </c>
      <c r="B21" s="39">
        <v>26753.1</v>
      </c>
      <c r="C21" s="39">
        <v>23796.5</v>
      </c>
      <c r="D21" s="39">
        <v>27379.8</v>
      </c>
      <c r="E21" s="39">
        <v>35079.9</v>
      </c>
      <c r="F21" s="39">
        <v>25786.799999999999</v>
      </c>
      <c r="G21" s="39" t="s">
        <v>213</v>
      </c>
      <c r="H21" s="73">
        <v>28563.8</v>
      </c>
      <c r="I21" s="74">
        <v>25420.2</v>
      </c>
      <c r="J21" s="74">
        <v>30791.8</v>
      </c>
      <c r="K21" s="74">
        <v>35530.5</v>
      </c>
      <c r="L21" s="75">
        <v>22728.7</v>
      </c>
      <c r="M21" s="39">
        <v>24926.1</v>
      </c>
      <c r="N21" s="39">
        <v>22377.1</v>
      </c>
      <c r="O21" s="39">
        <v>23992</v>
      </c>
      <c r="P21" s="39">
        <v>34458.5</v>
      </c>
      <c r="Q21" s="39">
        <v>30068.2</v>
      </c>
    </row>
    <row r="22" spans="1:17" x14ac:dyDescent="0.2">
      <c r="A22" s="39"/>
      <c r="B22" s="39"/>
      <c r="C22" s="39"/>
      <c r="D22" s="39"/>
      <c r="E22" s="39"/>
      <c r="F22" s="39"/>
      <c r="G22" s="39"/>
      <c r="H22" s="73"/>
      <c r="I22" s="74"/>
      <c r="J22" s="74"/>
      <c r="K22" s="74"/>
      <c r="L22" s="75"/>
      <c r="M22" s="39"/>
      <c r="N22" s="39"/>
      <c r="O22" s="39"/>
      <c r="P22" s="39"/>
      <c r="Q22" s="39"/>
    </row>
    <row r="23" spans="1:17" x14ac:dyDescent="0.2">
      <c r="A23" s="59" t="s">
        <v>214</v>
      </c>
      <c r="G23" s="59" t="s">
        <v>214</v>
      </c>
      <c r="H23" s="76"/>
      <c r="I23" s="77"/>
      <c r="J23" s="77"/>
      <c r="K23" s="77"/>
      <c r="L23" s="78"/>
    </row>
    <row r="24" spans="1:17" x14ac:dyDescent="0.2">
      <c r="A24" s="31" t="s">
        <v>0</v>
      </c>
      <c r="B24" s="31">
        <v>166</v>
      </c>
      <c r="C24" s="31">
        <v>67</v>
      </c>
      <c r="D24" s="31">
        <v>99</v>
      </c>
      <c r="E24" s="31">
        <v>0</v>
      </c>
      <c r="F24" s="31">
        <v>0</v>
      </c>
      <c r="G24" s="31" t="s">
        <v>0</v>
      </c>
      <c r="H24" s="76">
        <v>73</v>
      </c>
      <c r="I24" s="77">
        <v>45</v>
      </c>
      <c r="J24" s="77">
        <v>28</v>
      </c>
      <c r="K24" s="77">
        <v>0</v>
      </c>
      <c r="L24" s="78">
        <v>0</v>
      </c>
      <c r="M24" s="31">
        <v>93</v>
      </c>
      <c r="N24" s="31">
        <v>22</v>
      </c>
      <c r="O24" s="31">
        <v>71</v>
      </c>
      <c r="P24" s="31">
        <v>0</v>
      </c>
      <c r="Q24" s="31">
        <v>0</v>
      </c>
    </row>
    <row r="25" spans="1:17" x14ac:dyDescent="0.2">
      <c r="A25" s="31" t="s">
        <v>215</v>
      </c>
      <c r="B25" s="31">
        <v>22</v>
      </c>
      <c r="C25" s="31">
        <v>22</v>
      </c>
      <c r="D25" s="31">
        <v>0</v>
      </c>
      <c r="E25" s="31">
        <v>0</v>
      </c>
      <c r="F25" s="31">
        <v>0</v>
      </c>
      <c r="G25" s="31" t="s">
        <v>215</v>
      </c>
      <c r="H25" s="76">
        <v>22</v>
      </c>
      <c r="I25" s="77">
        <v>22</v>
      </c>
      <c r="J25" s="77">
        <v>0</v>
      </c>
      <c r="K25" s="77">
        <v>0</v>
      </c>
      <c r="L25" s="78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</row>
    <row r="26" spans="1:17" x14ac:dyDescent="0.2">
      <c r="A26" s="31" t="s">
        <v>216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 t="s">
        <v>216</v>
      </c>
      <c r="H26" s="76">
        <v>0</v>
      </c>
      <c r="I26" s="77">
        <v>0</v>
      </c>
      <c r="J26" s="77">
        <v>0</v>
      </c>
      <c r="K26" s="77">
        <v>0</v>
      </c>
      <c r="L26" s="78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</row>
    <row r="27" spans="1:17" x14ac:dyDescent="0.2">
      <c r="A27" s="31" t="s">
        <v>217</v>
      </c>
      <c r="B27" s="31">
        <v>79</v>
      </c>
      <c r="C27" s="31">
        <v>22</v>
      </c>
      <c r="D27" s="31">
        <v>56</v>
      </c>
      <c r="E27" s="31">
        <v>0</v>
      </c>
      <c r="F27" s="31">
        <v>0</v>
      </c>
      <c r="G27" s="31" t="s">
        <v>217</v>
      </c>
      <c r="H27" s="76">
        <v>14</v>
      </c>
      <c r="I27" s="77">
        <v>0</v>
      </c>
      <c r="J27" s="77">
        <v>14</v>
      </c>
      <c r="K27" s="77">
        <v>0</v>
      </c>
      <c r="L27" s="78">
        <v>0</v>
      </c>
      <c r="M27" s="31">
        <v>65</v>
      </c>
      <c r="N27" s="31">
        <v>22</v>
      </c>
      <c r="O27" s="31">
        <v>42</v>
      </c>
      <c r="P27" s="31">
        <v>0</v>
      </c>
      <c r="Q27" s="31">
        <v>0</v>
      </c>
    </row>
    <row r="28" spans="1:17" x14ac:dyDescent="0.2">
      <c r="A28" s="31" t="s">
        <v>208</v>
      </c>
      <c r="B28" s="31">
        <v>22</v>
      </c>
      <c r="C28" s="31">
        <v>22</v>
      </c>
      <c r="D28" s="31">
        <v>0</v>
      </c>
      <c r="E28" s="31">
        <v>0</v>
      </c>
      <c r="F28" s="31">
        <v>0</v>
      </c>
      <c r="G28" s="31" t="s">
        <v>208</v>
      </c>
      <c r="H28" s="76">
        <v>22</v>
      </c>
      <c r="I28" s="77">
        <v>22</v>
      </c>
      <c r="J28" s="77">
        <v>0</v>
      </c>
      <c r="K28" s="77">
        <v>0</v>
      </c>
      <c r="L28" s="78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</row>
    <row r="29" spans="1:17" x14ac:dyDescent="0.2">
      <c r="A29" s="31" t="s">
        <v>218</v>
      </c>
      <c r="B29" s="31">
        <v>42</v>
      </c>
      <c r="C29" s="31">
        <v>0</v>
      </c>
      <c r="D29" s="31">
        <v>42</v>
      </c>
      <c r="E29" s="31">
        <v>0</v>
      </c>
      <c r="F29" s="31">
        <v>0</v>
      </c>
      <c r="G29" s="31" t="s">
        <v>218</v>
      </c>
      <c r="H29" s="76">
        <v>14</v>
      </c>
      <c r="I29" s="77">
        <v>0</v>
      </c>
      <c r="J29" s="77">
        <v>14</v>
      </c>
      <c r="K29" s="77">
        <v>0</v>
      </c>
      <c r="L29" s="78">
        <v>0</v>
      </c>
      <c r="M29" s="31">
        <v>28</v>
      </c>
      <c r="N29" s="31">
        <v>0</v>
      </c>
      <c r="O29" s="31">
        <v>28</v>
      </c>
      <c r="P29" s="31">
        <v>0</v>
      </c>
      <c r="Q29" s="31">
        <v>0</v>
      </c>
    </row>
    <row r="30" spans="1:17" x14ac:dyDescent="0.2">
      <c r="A30" s="39" t="s">
        <v>23</v>
      </c>
      <c r="B30" s="39">
        <v>4420.6000000000004</v>
      </c>
      <c r="C30" s="39">
        <v>3750</v>
      </c>
      <c r="D30" s="39">
        <v>4687.5</v>
      </c>
      <c r="E30" s="39">
        <v>0</v>
      </c>
      <c r="F30" s="39">
        <v>0</v>
      </c>
      <c r="G30" s="39" t="s">
        <v>23</v>
      </c>
      <c r="H30" s="73">
        <v>5000</v>
      </c>
      <c r="I30" s="74">
        <v>3000</v>
      </c>
      <c r="J30" s="74">
        <v>7500</v>
      </c>
      <c r="K30" s="74">
        <v>0</v>
      </c>
      <c r="L30" s="75">
        <v>0</v>
      </c>
      <c r="M30" s="39">
        <v>4294.3999999999996</v>
      </c>
      <c r="N30" s="39">
        <v>3750</v>
      </c>
      <c r="O30" s="39">
        <v>4583.3</v>
      </c>
      <c r="P30" s="39">
        <v>0</v>
      </c>
      <c r="Q30" s="39">
        <v>0</v>
      </c>
    </row>
    <row r="31" spans="1:17" x14ac:dyDescent="0.2">
      <c r="A31" s="39" t="s">
        <v>213</v>
      </c>
      <c r="B31" s="39">
        <v>6648.3</v>
      </c>
      <c r="C31" s="39">
        <v>3216.7</v>
      </c>
      <c r="D31" s="39">
        <v>8990</v>
      </c>
      <c r="E31" s="39">
        <v>0</v>
      </c>
      <c r="F31" s="39">
        <v>0</v>
      </c>
      <c r="G31" s="39" t="s">
        <v>213</v>
      </c>
      <c r="H31" s="73">
        <v>5925.1</v>
      </c>
      <c r="I31" s="74">
        <v>3325</v>
      </c>
      <c r="J31" s="74">
        <v>10065</v>
      </c>
      <c r="K31" s="74">
        <v>0</v>
      </c>
      <c r="L31" s="75">
        <v>0</v>
      </c>
      <c r="M31" s="39">
        <v>7217.1</v>
      </c>
      <c r="N31" s="39">
        <v>3000</v>
      </c>
      <c r="O31" s="39">
        <v>8560</v>
      </c>
      <c r="P31" s="39">
        <v>0</v>
      </c>
      <c r="Q31" s="39">
        <v>0</v>
      </c>
    </row>
    <row r="32" spans="1:17" x14ac:dyDescent="0.2">
      <c r="A32" s="59" t="s">
        <v>219</v>
      </c>
      <c r="G32" s="59" t="s">
        <v>219</v>
      </c>
      <c r="H32" s="76"/>
      <c r="I32" s="77"/>
      <c r="J32" s="77"/>
      <c r="K32" s="77"/>
      <c r="L32" s="78"/>
    </row>
    <row r="33" spans="1:17" x14ac:dyDescent="0.2">
      <c r="A33" s="31" t="s">
        <v>0</v>
      </c>
      <c r="B33" s="31">
        <v>28</v>
      </c>
      <c r="C33" s="31">
        <v>0</v>
      </c>
      <c r="D33" s="31">
        <v>28</v>
      </c>
      <c r="E33" s="31">
        <v>0</v>
      </c>
      <c r="F33" s="31">
        <v>0</v>
      </c>
      <c r="G33" s="31" t="s">
        <v>0</v>
      </c>
      <c r="H33" s="76">
        <v>0</v>
      </c>
      <c r="I33" s="77">
        <v>0</v>
      </c>
      <c r="J33" s="77">
        <v>0</v>
      </c>
      <c r="K33" s="77">
        <v>0</v>
      </c>
      <c r="L33" s="78">
        <v>0</v>
      </c>
      <c r="M33" s="31">
        <v>28</v>
      </c>
      <c r="N33" s="31">
        <v>0</v>
      </c>
      <c r="O33" s="31">
        <v>28</v>
      </c>
      <c r="P33" s="31">
        <v>0</v>
      </c>
      <c r="Q33" s="31">
        <v>0</v>
      </c>
    </row>
    <row r="34" spans="1:17" x14ac:dyDescent="0.2">
      <c r="A34" s="39" t="s">
        <v>213</v>
      </c>
      <c r="B34" s="39">
        <v>1</v>
      </c>
      <c r="C34" s="39">
        <v>0</v>
      </c>
      <c r="D34" s="39">
        <v>1</v>
      </c>
      <c r="E34" s="39">
        <v>0</v>
      </c>
      <c r="F34" s="39">
        <v>0</v>
      </c>
      <c r="G34" s="39" t="s">
        <v>213</v>
      </c>
      <c r="H34" s="73">
        <v>0</v>
      </c>
      <c r="I34" s="74">
        <v>0</v>
      </c>
      <c r="J34" s="74">
        <v>0</v>
      </c>
      <c r="K34" s="74">
        <v>0</v>
      </c>
      <c r="L34" s="75">
        <v>0</v>
      </c>
      <c r="M34" s="39">
        <v>1</v>
      </c>
      <c r="N34" s="39">
        <v>0</v>
      </c>
      <c r="O34" s="39">
        <v>1</v>
      </c>
      <c r="P34" s="39">
        <v>0</v>
      </c>
      <c r="Q34" s="39">
        <v>0</v>
      </c>
    </row>
    <row r="35" spans="1:17" x14ac:dyDescent="0.2">
      <c r="A35" s="59" t="s">
        <v>220</v>
      </c>
      <c r="G35" s="59" t="s">
        <v>220</v>
      </c>
      <c r="H35" s="76"/>
      <c r="I35" s="77"/>
      <c r="J35" s="77"/>
      <c r="K35" s="77"/>
      <c r="L35" s="78"/>
    </row>
    <row r="36" spans="1:17" x14ac:dyDescent="0.2">
      <c r="A36" s="31" t="s">
        <v>0</v>
      </c>
      <c r="B36" s="31">
        <v>296</v>
      </c>
      <c r="C36" s="31">
        <v>112</v>
      </c>
      <c r="D36" s="31">
        <v>183</v>
      </c>
      <c r="E36" s="31">
        <v>0</v>
      </c>
      <c r="F36" s="31">
        <v>0</v>
      </c>
      <c r="G36" s="31" t="s">
        <v>0</v>
      </c>
      <c r="H36" s="76">
        <v>203</v>
      </c>
      <c r="I36" s="77">
        <v>90</v>
      </c>
      <c r="J36" s="77">
        <v>113</v>
      </c>
      <c r="K36" s="77">
        <v>0</v>
      </c>
      <c r="L36" s="78">
        <v>0</v>
      </c>
      <c r="M36" s="31">
        <v>93</v>
      </c>
      <c r="N36" s="31">
        <v>22</v>
      </c>
      <c r="O36" s="31">
        <v>71</v>
      </c>
      <c r="P36" s="31">
        <v>0</v>
      </c>
      <c r="Q36" s="31">
        <v>0</v>
      </c>
    </row>
    <row r="37" spans="1:17" x14ac:dyDescent="0.2">
      <c r="A37" s="39" t="s">
        <v>213</v>
      </c>
      <c r="B37" s="39">
        <v>8617.5</v>
      </c>
      <c r="C37" s="39">
        <v>9767.4</v>
      </c>
      <c r="D37" s="39">
        <v>7913.2</v>
      </c>
      <c r="E37" s="39">
        <v>0</v>
      </c>
      <c r="F37" s="39">
        <v>0</v>
      </c>
      <c r="G37" s="39" t="s">
        <v>213</v>
      </c>
      <c r="H37" s="73">
        <v>12013.4</v>
      </c>
      <c r="I37" s="74">
        <v>11519.3</v>
      </c>
      <c r="J37" s="74">
        <v>12406.8</v>
      </c>
      <c r="K37" s="74">
        <v>0</v>
      </c>
      <c r="L37" s="75">
        <v>0</v>
      </c>
      <c r="M37" s="39">
        <v>1215.5</v>
      </c>
      <c r="N37" s="39">
        <v>2760</v>
      </c>
      <c r="O37" s="39">
        <v>723.6</v>
      </c>
      <c r="P37" s="39">
        <v>0</v>
      </c>
      <c r="Q37" s="39">
        <v>0</v>
      </c>
    </row>
    <row r="38" spans="1:17" x14ac:dyDescent="0.2">
      <c r="A38" s="59" t="s">
        <v>221</v>
      </c>
      <c r="G38" s="59" t="s">
        <v>221</v>
      </c>
      <c r="H38" s="76"/>
      <c r="I38" s="77"/>
      <c r="J38" s="77"/>
      <c r="K38" s="77"/>
      <c r="L38" s="78"/>
    </row>
    <row r="39" spans="1:17" x14ac:dyDescent="0.2">
      <c r="A39" s="31" t="s">
        <v>0</v>
      </c>
      <c r="B39" s="31">
        <v>450</v>
      </c>
      <c r="C39" s="31">
        <v>180</v>
      </c>
      <c r="D39" s="31">
        <v>113</v>
      </c>
      <c r="E39" s="31">
        <v>30</v>
      </c>
      <c r="F39" s="31">
        <v>127</v>
      </c>
      <c r="G39" s="31" t="s">
        <v>0</v>
      </c>
      <c r="H39" s="76">
        <v>223</v>
      </c>
      <c r="I39" s="77">
        <v>67</v>
      </c>
      <c r="J39" s="77">
        <v>71</v>
      </c>
      <c r="K39" s="77">
        <v>0</v>
      </c>
      <c r="L39" s="78">
        <v>85</v>
      </c>
      <c r="M39" s="31">
        <v>227</v>
      </c>
      <c r="N39" s="31">
        <v>112</v>
      </c>
      <c r="O39" s="31">
        <v>42</v>
      </c>
      <c r="P39" s="31">
        <v>30</v>
      </c>
      <c r="Q39" s="31">
        <v>42</v>
      </c>
    </row>
    <row r="40" spans="1:17" x14ac:dyDescent="0.2">
      <c r="A40" s="39" t="s">
        <v>213</v>
      </c>
      <c r="B40" s="39">
        <v>1723.8</v>
      </c>
      <c r="C40" s="39">
        <v>996.3</v>
      </c>
      <c r="D40" s="39">
        <v>3006.5</v>
      </c>
      <c r="E40" s="39">
        <v>1500</v>
      </c>
      <c r="F40" s="39">
        <v>1666.7</v>
      </c>
      <c r="G40" s="39" t="s">
        <v>213</v>
      </c>
      <c r="H40" s="73">
        <v>2727.1</v>
      </c>
      <c r="I40" s="74">
        <v>1766.7</v>
      </c>
      <c r="J40" s="74">
        <v>4640</v>
      </c>
      <c r="K40" s="74">
        <v>0</v>
      </c>
      <c r="L40" s="75">
        <v>1900</v>
      </c>
      <c r="M40" s="39">
        <v>739.9</v>
      </c>
      <c r="N40" s="39">
        <v>534</v>
      </c>
      <c r="O40" s="39">
        <v>284</v>
      </c>
      <c r="P40" s="39">
        <v>1500</v>
      </c>
      <c r="Q40" s="39">
        <v>1200</v>
      </c>
    </row>
    <row r="41" spans="1:17" x14ac:dyDescent="0.2">
      <c r="A41" s="59" t="s">
        <v>222</v>
      </c>
      <c r="G41" s="59" t="s">
        <v>222</v>
      </c>
      <c r="H41" s="76"/>
      <c r="I41" s="77"/>
      <c r="J41" s="77"/>
      <c r="K41" s="77"/>
      <c r="L41" s="78"/>
    </row>
    <row r="42" spans="1:17" x14ac:dyDescent="0.2">
      <c r="A42" s="31" t="s">
        <v>0</v>
      </c>
      <c r="B42" s="31">
        <v>185</v>
      </c>
      <c r="C42" s="31">
        <v>112</v>
      </c>
      <c r="D42" s="31">
        <v>42</v>
      </c>
      <c r="E42" s="31">
        <v>30</v>
      </c>
      <c r="F42" s="31">
        <v>0</v>
      </c>
      <c r="G42" s="31" t="s">
        <v>0</v>
      </c>
      <c r="H42" s="76">
        <v>67</v>
      </c>
      <c r="I42" s="77">
        <v>67</v>
      </c>
      <c r="J42" s="77">
        <v>0</v>
      </c>
      <c r="K42" s="77">
        <v>0</v>
      </c>
      <c r="L42" s="78">
        <v>0</v>
      </c>
      <c r="M42" s="31">
        <v>117</v>
      </c>
      <c r="N42" s="31">
        <v>45</v>
      </c>
      <c r="O42" s="31">
        <v>42</v>
      </c>
      <c r="P42" s="31">
        <v>30</v>
      </c>
      <c r="Q42" s="31">
        <v>0</v>
      </c>
    </row>
    <row r="43" spans="1:17" x14ac:dyDescent="0.2">
      <c r="A43" s="39" t="s">
        <v>213</v>
      </c>
      <c r="B43" s="39">
        <v>1001.9</v>
      </c>
      <c r="C43" s="39">
        <v>1440</v>
      </c>
      <c r="D43" s="39">
        <v>54</v>
      </c>
      <c r="E43" s="39">
        <v>700</v>
      </c>
      <c r="F43" s="39">
        <v>0</v>
      </c>
      <c r="G43" s="39" t="s">
        <v>213</v>
      </c>
      <c r="H43" s="73">
        <v>2133.3000000000002</v>
      </c>
      <c r="I43" s="74">
        <v>2133.3000000000002</v>
      </c>
      <c r="J43" s="74">
        <v>0</v>
      </c>
      <c r="K43" s="74">
        <v>0</v>
      </c>
      <c r="L43" s="75">
        <v>0</v>
      </c>
      <c r="M43" s="39">
        <v>352.2</v>
      </c>
      <c r="N43" s="39">
        <v>400</v>
      </c>
      <c r="O43" s="39">
        <v>54</v>
      </c>
      <c r="P43" s="39">
        <v>700</v>
      </c>
      <c r="Q43" s="39">
        <v>0</v>
      </c>
    </row>
    <row r="44" spans="1:17" x14ac:dyDescent="0.2">
      <c r="A44" s="59" t="s">
        <v>223</v>
      </c>
      <c r="G44" s="59" t="s">
        <v>223</v>
      </c>
      <c r="H44" s="76"/>
      <c r="I44" s="77"/>
      <c r="J44" s="77"/>
      <c r="K44" s="77"/>
      <c r="L44" s="78"/>
    </row>
    <row r="45" spans="1:17" x14ac:dyDescent="0.2">
      <c r="A45" s="31" t="s">
        <v>0</v>
      </c>
      <c r="B45" s="31">
        <v>1272</v>
      </c>
      <c r="C45" s="31">
        <v>562</v>
      </c>
      <c r="D45" s="31">
        <v>409</v>
      </c>
      <c r="E45" s="31">
        <v>301</v>
      </c>
      <c r="F45" s="31">
        <v>0</v>
      </c>
      <c r="G45" s="31" t="s">
        <v>0</v>
      </c>
      <c r="H45" s="76">
        <v>969</v>
      </c>
      <c r="I45" s="77">
        <v>359</v>
      </c>
      <c r="J45" s="77">
        <v>339</v>
      </c>
      <c r="K45" s="77">
        <v>271</v>
      </c>
      <c r="L45" s="78">
        <v>0</v>
      </c>
      <c r="M45" s="31">
        <v>303</v>
      </c>
      <c r="N45" s="31">
        <v>202</v>
      </c>
      <c r="O45" s="31">
        <v>71</v>
      </c>
      <c r="P45" s="31">
        <v>30</v>
      </c>
      <c r="Q45" s="31">
        <v>0</v>
      </c>
    </row>
    <row r="46" spans="1:17" x14ac:dyDescent="0.2">
      <c r="A46" s="39" t="s">
        <v>213</v>
      </c>
      <c r="B46" s="39">
        <v>2314.9</v>
      </c>
      <c r="C46" s="39">
        <v>1296</v>
      </c>
      <c r="D46" s="39">
        <v>2481.1</v>
      </c>
      <c r="E46" s="39">
        <v>3990</v>
      </c>
      <c r="F46" s="39">
        <v>0</v>
      </c>
      <c r="G46" s="39" t="s">
        <v>213</v>
      </c>
      <c r="H46" s="73">
        <v>2786.3</v>
      </c>
      <c r="I46" s="74">
        <v>1793.8</v>
      </c>
      <c r="J46" s="74">
        <v>2966.7</v>
      </c>
      <c r="K46" s="74">
        <v>3877.8</v>
      </c>
      <c r="L46" s="75">
        <v>0</v>
      </c>
      <c r="M46" s="39">
        <v>806.6</v>
      </c>
      <c r="N46" s="39">
        <v>411.1</v>
      </c>
      <c r="O46" s="39">
        <v>150.4</v>
      </c>
      <c r="P46" s="39">
        <v>5000</v>
      </c>
      <c r="Q46" s="39">
        <v>0</v>
      </c>
    </row>
    <row r="47" spans="1:17" x14ac:dyDescent="0.2">
      <c r="A47" s="59" t="s">
        <v>224</v>
      </c>
      <c r="G47" s="59" t="s">
        <v>224</v>
      </c>
      <c r="H47" s="76"/>
      <c r="I47" s="77"/>
      <c r="J47" s="77"/>
      <c r="K47" s="77"/>
      <c r="L47" s="78"/>
    </row>
    <row r="48" spans="1:17" x14ac:dyDescent="0.2">
      <c r="A48" s="31" t="s">
        <v>0</v>
      </c>
      <c r="B48" s="31">
        <v>264</v>
      </c>
      <c r="C48" s="31">
        <v>135</v>
      </c>
      <c r="D48" s="31">
        <v>99</v>
      </c>
      <c r="E48" s="31">
        <v>30</v>
      </c>
      <c r="F48" s="31">
        <v>0</v>
      </c>
      <c r="G48" s="31" t="s">
        <v>0</v>
      </c>
      <c r="H48" s="76">
        <v>110</v>
      </c>
      <c r="I48" s="77">
        <v>67</v>
      </c>
      <c r="J48" s="77">
        <v>42</v>
      </c>
      <c r="K48" s="77">
        <v>0</v>
      </c>
      <c r="L48" s="78">
        <v>0</v>
      </c>
      <c r="M48" s="31">
        <v>154</v>
      </c>
      <c r="N48" s="31">
        <v>67</v>
      </c>
      <c r="O48" s="31">
        <v>56</v>
      </c>
      <c r="P48" s="31">
        <v>30</v>
      </c>
      <c r="Q48" s="31">
        <v>0</v>
      </c>
    </row>
    <row r="49" spans="1:17" x14ac:dyDescent="0.2">
      <c r="A49" s="39" t="s">
        <v>213</v>
      </c>
      <c r="B49" s="39">
        <v>2869.2</v>
      </c>
      <c r="C49" s="39">
        <v>3923.3</v>
      </c>
      <c r="D49" s="39">
        <v>2000.3</v>
      </c>
      <c r="E49" s="39">
        <v>1000</v>
      </c>
      <c r="F49" s="39">
        <v>0</v>
      </c>
      <c r="G49" s="39" t="s">
        <v>213</v>
      </c>
      <c r="H49" s="40">
        <v>3721.8</v>
      </c>
      <c r="I49" s="41">
        <v>5180</v>
      </c>
      <c r="J49" s="41">
        <v>1400</v>
      </c>
      <c r="K49" s="41">
        <v>0</v>
      </c>
      <c r="L49" s="42">
        <v>0</v>
      </c>
      <c r="M49" s="39">
        <v>2261.5</v>
      </c>
      <c r="N49" s="39">
        <v>2666.7</v>
      </c>
      <c r="O49" s="39">
        <v>2450.5</v>
      </c>
      <c r="P49" s="39">
        <v>1000</v>
      </c>
      <c r="Q49" s="39">
        <v>0</v>
      </c>
    </row>
    <row r="50" spans="1:17" x14ac:dyDescent="0.2">
      <c r="A50" s="61" t="s">
        <v>235</v>
      </c>
      <c r="B50" s="49"/>
      <c r="C50" s="49"/>
      <c r="D50" s="49"/>
      <c r="E50" s="49"/>
      <c r="F50" s="49"/>
      <c r="G50" s="61" t="s">
        <v>235</v>
      </c>
      <c r="H50" s="49"/>
      <c r="I50" s="49"/>
      <c r="J50" s="49"/>
      <c r="K50" s="49"/>
      <c r="L50" s="49"/>
      <c r="M50" s="49"/>
      <c r="N50" s="49"/>
      <c r="O50" s="49"/>
      <c r="P50" s="49"/>
      <c r="Q50" s="49"/>
    </row>
    <row r="51" spans="1:17" x14ac:dyDescent="0.2">
      <c r="A51" s="56" t="s">
        <v>265</v>
      </c>
      <c r="G51" s="56" t="s">
        <v>265</v>
      </c>
    </row>
  </sheetData>
  <mergeCells count="3">
    <mergeCell ref="H2:L2"/>
    <mergeCell ref="M2:Q2"/>
    <mergeCell ref="B2:F2"/>
  </mergeCells>
  <pageMargins left="0.7" right="0.7" top="0.75" bottom="0.75" header="0.3" footer="0.3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6BB36-BAF4-4533-85EE-C47552D3666B}">
  <dimension ref="A1:P43"/>
  <sheetViews>
    <sheetView view="pageBreakPreview" topLeftCell="D1" zoomScale="125" zoomScaleNormal="100" zoomScaleSheetLayoutView="125" workbookViewId="0">
      <selection activeCell="Q1" sqref="Q1:AF1048576"/>
    </sheetView>
  </sheetViews>
  <sheetFormatPr defaultColWidth="9.109375" defaultRowHeight="10.199999999999999" x14ac:dyDescent="0.2"/>
  <cols>
    <col min="1" max="1" width="11.6640625" style="95" customWidth="1"/>
    <col min="2" max="16" width="5" style="95" customWidth="1"/>
    <col min="17" max="16384" width="9.109375" style="95"/>
  </cols>
  <sheetData>
    <row r="1" spans="1:16" x14ac:dyDescent="0.2">
      <c r="A1" s="95" t="s">
        <v>266</v>
      </c>
    </row>
    <row r="2" spans="1:16" x14ac:dyDescent="0.2">
      <c r="A2" s="97"/>
      <c r="B2" s="120" t="s">
        <v>0</v>
      </c>
      <c r="C2" s="120"/>
      <c r="D2" s="120"/>
      <c r="E2" s="120"/>
      <c r="F2" s="120"/>
      <c r="G2" s="120" t="s">
        <v>1</v>
      </c>
      <c r="H2" s="120"/>
      <c r="I2" s="120"/>
      <c r="J2" s="120"/>
      <c r="K2" s="120"/>
      <c r="L2" s="120" t="s">
        <v>2</v>
      </c>
      <c r="M2" s="120"/>
      <c r="N2" s="120"/>
      <c r="O2" s="120"/>
      <c r="P2" s="121"/>
    </row>
    <row r="3" spans="1:16" x14ac:dyDescent="0.2">
      <c r="A3" s="98" t="s">
        <v>259</v>
      </c>
      <c r="B3" s="99" t="s">
        <v>0</v>
      </c>
      <c r="C3" s="99" t="s">
        <v>3</v>
      </c>
      <c r="D3" s="99" t="s">
        <v>236</v>
      </c>
      <c r="E3" s="99" t="s">
        <v>5</v>
      </c>
      <c r="F3" s="99" t="s">
        <v>237</v>
      </c>
      <c r="G3" s="99" t="s">
        <v>0</v>
      </c>
      <c r="H3" s="99" t="s">
        <v>3</v>
      </c>
      <c r="I3" s="99" t="s">
        <v>236</v>
      </c>
      <c r="J3" s="99" t="s">
        <v>5</v>
      </c>
      <c r="K3" s="99" t="s">
        <v>237</v>
      </c>
      <c r="L3" s="99" t="s">
        <v>0</v>
      </c>
      <c r="M3" s="99" t="s">
        <v>3</v>
      </c>
      <c r="N3" s="99" t="s">
        <v>236</v>
      </c>
      <c r="O3" s="99" t="s">
        <v>5</v>
      </c>
      <c r="P3" s="114" t="s">
        <v>237</v>
      </c>
    </row>
    <row r="4" spans="1:16" x14ac:dyDescent="0.2">
      <c r="A4" s="100" t="s">
        <v>238</v>
      </c>
      <c r="G4" s="101"/>
      <c r="H4" s="102"/>
      <c r="I4" s="102"/>
      <c r="J4" s="102"/>
      <c r="K4" s="97"/>
    </row>
    <row r="5" spans="1:16" x14ac:dyDescent="0.2">
      <c r="A5" s="100"/>
      <c r="G5" s="104"/>
      <c r="H5" s="103"/>
      <c r="I5" s="103"/>
      <c r="J5" s="103"/>
      <c r="K5" s="105"/>
    </row>
    <row r="6" spans="1:16" x14ac:dyDescent="0.2">
      <c r="A6" s="95" t="s">
        <v>319</v>
      </c>
      <c r="B6" s="96">
        <v>24048</v>
      </c>
      <c r="C6" s="96">
        <v>11478</v>
      </c>
      <c r="D6" s="96">
        <v>6630</v>
      </c>
      <c r="E6" s="96">
        <v>3522</v>
      </c>
      <c r="F6" s="96">
        <v>2419</v>
      </c>
      <c r="G6" s="106">
        <v>11071</v>
      </c>
      <c r="H6" s="107">
        <v>5031</v>
      </c>
      <c r="I6" s="107">
        <v>3118</v>
      </c>
      <c r="J6" s="107">
        <v>1776</v>
      </c>
      <c r="K6" s="108">
        <v>1146</v>
      </c>
      <c r="L6" s="96">
        <v>12978</v>
      </c>
      <c r="M6" s="96">
        <v>6446</v>
      </c>
      <c r="N6" s="96">
        <v>3512</v>
      </c>
      <c r="O6" s="96">
        <v>1746</v>
      </c>
      <c r="P6" s="96">
        <v>1273</v>
      </c>
    </row>
    <row r="7" spans="1:16" x14ac:dyDescent="0.2">
      <c r="A7" s="95" t="s">
        <v>37</v>
      </c>
      <c r="B7" s="96">
        <v>5931</v>
      </c>
      <c r="C7" s="96">
        <v>2695</v>
      </c>
      <c r="D7" s="96">
        <v>1721</v>
      </c>
      <c r="E7" s="96">
        <v>963</v>
      </c>
      <c r="F7" s="96">
        <v>552</v>
      </c>
      <c r="G7" s="106">
        <v>4621</v>
      </c>
      <c r="H7" s="107">
        <v>1954</v>
      </c>
      <c r="I7" s="107">
        <v>1382</v>
      </c>
      <c r="J7" s="107">
        <v>903</v>
      </c>
      <c r="K7" s="108">
        <v>382</v>
      </c>
      <c r="L7" s="96">
        <v>1310</v>
      </c>
      <c r="M7" s="96">
        <v>741</v>
      </c>
      <c r="N7" s="96">
        <v>339</v>
      </c>
      <c r="O7" s="96">
        <v>60</v>
      </c>
      <c r="P7" s="96">
        <v>170</v>
      </c>
    </row>
    <row r="8" spans="1:16" x14ac:dyDescent="0.2">
      <c r="A8" s="95" t="s">
        <v>333</v>
      </c>
      <c r="B8" s="115">
        <f t="shared" ref="B8:P8" si="0">B6/B7</f>
        <v>4.054628224582701</v>
      </c>
      <c r="C8" s="115">
        <f t="shared" si="0"/>
        <v>4.2589981447124305</v>
      </c>
      <c r="D8" s="115">
        <f t="shared" si="0"/>
        <v>3.852411388727484</v>
      </c>
      <c r="E8" s="115">
        <f t="shared" si="0"/>
        <v>3.6573208722741435</v>
      </c>
      <c r="F8" s="115">
        <f t="shared" si="0"/>
        <v>4.3822463768115938</v>
      </c>
      <c r="G8" s="115">
        <f t="shared" si="0"/>
        <v>2.3958017745076825</v>
      </c>
      <c r="H8" s="115">
        <f t="shared" si="0"/>
        <v>2.5747185261003072</v>
      </c>
      <c r="I8" s="115">
        <f t="shared" si="0"/>
        <v>2.2561505065123009</v>
      </c>
      <c r="J8" s="115">
        <f t="shared" si="0"/>
        <v>1.9667774086378738</v>
      </c>
      <c r="K8" s="115">
        <f t="shared" si="0"/>
        <v>3</v>
      </c>
      <c r="L8" s="115">
        <f t="shared" si="0"/>
        <v>9.9068702290076338</v>
      </c>
      <c r="M8" s="115">
        <f t="shared" si="0"/>
        <v>8.6990553306342786</v>
      </c>
      <c r="N8" s="115">
        <f t="shared" si="0"/>
        <v>10.359882005899705</v>
      </c>
      <c r="O8" s="115">
        <f t="shared" si="0"/>
        <v>29.1</v>
      </c>
      <c r="P8" s="115">
        <f t="shared" si="0"/>
        <v>7.4882352941176471</v>
      </c>
    </row>
    <row r="9" spans="1:16" x14ac:dyDescent="0.2">
      <c r="A9" s="95" t="s">
        <v>38</v>
      </c>
      <c r="B9" s="96">
        <v>3835</v>
      </c>
      <c r="C9" s="96">
        <v>1505</v>
      </c>
      <c r="D9" s="96">
        <v>1255</v>
      </c>
      <c r="E9" s="96">
        <v>692</v>
      </c>
      <c r="F9" s="96">
        <v>382</v>
      </c>
      <c r="G9" s="106">
        <v>296</v>
      </c>
      <c r="H9" s="107">
        <v>112</v>
      </c>
      <c r="I9" s="107">
        <v>99</v>
      </c>
      <c r="J9" s="107">
        <v>0</v>
      </c>
      <c r="K9" s="108">
        <v>85</v>
      </c>
      <c r="L9" s="96">
        <v>3539</v>
      </c>
      <c r="M9" s="96">
        <v>1393</v>
      </c>
      <c r="N9" s="96">
        <v>1157</v>
      </c>
      <c r="O9" s="96">
        <v>692</v>
      </c>
      <c r="P9" s="96">
        <v>297</v>
      </c>
    </row>
    <row r="10" spans="1:16" x14ac:dyDescent="0.2">
      <c r="A10" s="95" t="s">
        <v>39</v>
      </c>
      <c r="B10" s="96">
        <v>7873</v>
      </c>
      <c r="C10" s="96">
        <v>3459</v>
      </c>
      <c r="D10" s="96">
        <v>2342</v>
      </c>
      <c r="E10" s="96">
        <v>1053</v>
      </c>
      <c r="F10" s="96">
        <v>1019</v>
      </c>
      <c r="G10" s="106">
        <v>3395</v>
      </c>
      <c r="H10" s="107">
        <v>1348</v>
      </c>
      <c r="I10" s="107">
        <v>1129</v>
      </c>
      <c r="J10" s="107">
        <v>451</v>
      </c>
      <c r="K10" s="108">
        <v>467</v>
      </c>
      <c r="L10" s="96">
        <v>4478</v>
      </c>
      <c r="M10" s="96">
        <v>2111</v>
      </c>
      <c r="N10" s="96">
        <v>1213</v>
      </c>
      <c r="O10" s="96">
        <v>602</v>
      </c>
      <c r="P10" s="96">
        <v>552</v>
      </c>
    </row>
    <row r="11" spans="1:16" x14ac:dyDescent="0.2">
      <c r="A11" s="95" t="s">
        <v>40</v>
      </c>
      <c r="B11" s="96">
        <v>189</v>
      </c>
      <c r="C11" s="96">
        <v>90</v>
      </c>
      <c r="D11" s="96">
        <v>99</v>
      </c>
      <c r="E11" s="96">
        <v>0</v>
      </c>
      <c r="F11" s="96">
        <v>0</v>
      </c>
      <c r="G11" s="106">
        <v>110</v>
      </c>
      <c r="H11" s="107">
        <v>67</v>
      </c>
      <c r="I11" s="107">
        <v>42</v>
      </c>
      <c r="J11" s="107">
        <v>0</v>
      </c>
      <c r="K11" s="108">
        <v>0</v>
      </c>
      <c r="L11" s="96">
        <v>79</v>
      </c>
      <c r="M11" s="96">
        <v>22</v>
      </c>
      <c r="N11" s="96">
        <v>56</v>
      </c>
      <c r="O11" s="96">
        <v>0</v>
      </c>
      <c r="P11" s="96">
        <v>0</v>
      </c>
    </row>
    <row r="12" spans="1:16" x14ac:dyDescent="0.2">
      <c r="A12" s="95" t="s">
        <v>41</v>
      </c>
      <c r="B12" s="96">
        <v>1184</v>
      </c>
      <c r="C12" s="96">
        <v>741</v>
      </c>
      <c r="D12" s="96">
        <v>268</v>
      </c>
      <c r="E12" s="96">
        <v>90</v>
      </c>
      <c r="F12" s="96">
        <v>85</v>
      </c>
      <c r="G12" s="106">
        <v>522</v>
      </c>
      <c r="H12" s="107">
        <v>337</v>
      </c>
      <c r="I12" s="107">
        <v>113</v>
      </c>
      <c r="J12" s="107">
        <v>30</v>
      </c>
      <c r="K12" s="108">
        <v>42</v>
      </c>
      <c r="L12" s="96">
        <v>662</v>
      </c>
      <c r="M12" s="96">
        <v>404</v>
      </c>
      <c r="N12" s="96">
        <v>155</v>
      </c>
      <c r="O12" s="96">
        <v>60</v>
      </c>
      <c r="P12" s="96">
        <v>42</v>
      </c>
    </row>
    <row r="13" spans="1:16" x14ac:dyDescent="0.2">
      <c r="A13" s="95" t="s">
        <v>42</v>
      </c>
      <c r="B13" s="96">
        <v>653</v>
      </c>
      <c r="C13" s="96">
        <v>270</v>
      </c>
      <c r="D13" s="96">
        <v>141</v>
      </c>
      <c r="E13" s="96">
        <v>30</v>
      </c>
      <c r="F13" s="96">
        <v>212</v>
      </c>
      <c r="G13" s="106">
        <v>259</v>
      </c>
      <c r="H13" s="107">
        <v>90</v>
      </c>
      <c r="I13" s="107">
        <v>42</v>
      </c>
      <c r="J13" s="107">
        <v>0</v>
      </c>
      <c r="K13" s="108">
        <v>127</v>
      </c>
      <c r="L13" s="96">
        <v>393</v>
      </c>
      <c r="M13" s="96">
        <v>180</v>
      </c>
      <c r="N13" s="96">
        <v>99</v>
      </c>
      <c r="O13" s="96">
        <v>30</v>
      </c>
      <c r="P13" s="96">
        <v>85</v>
      </c>
    </row>
    <row r="14" spans="1:16" x14ac:dyDescent="0.2">
      <c r="A14" s="95" t="s">
        <v>43</v>
      </c>
      <c r="B14" s="96">
        <v>206</v>
      </c>
      <c r="C14" s="96">
        <v>45</v>
      </c>
      <c r="D14" s="96">
        <v>71</v>
      </c>
      <c r="E14" s="96">
        <v>90</v>
      </c>
      <c r="F14" s="96">
        <v>0</v>
      </c>
      <c r="G14" s="106">
        <v>103</v>
      </c>
      <c r="H14" s="107">
        <v>0</v>
      </c>
      <c r="I14" s="107">
        <v>42</v>
      </c>
      <c r="J14" s="107">
        <v>60</v>
      </c>
      <c r="K14" s="108">
        <v>0</v>
      </c>
      <c r="L14" s="96">
        <v>103</v>
      </c>
      <c r="M14" s="96">
        <v>45</v>
      </c>
      <c r="N14" s="96">
        <v>28</v>
      </c>
      <c r="O14" s="96">
        <v>30</v>
      </c>
      <c r="P14" s="96">
        <v>0</v>
      </c>
    </row>
    <row r="15" spans="1:16" x14ac:dyDescent="0.2">
      <c r="A15" s="95" t="s">
        <v>44</v>
      </c>
      <c r="B15" s="96">
        <v>2331</v>
      </c>
      <c r="C15" s="96">
        <v>1685</v>
      </c>
      <c r="D15" s="96">
        <v>296</v>
      </c>
      <c r="E15" s="96">
        <v>181</v>
      </c>
      <c r="F15" s="96">
        <v>170</v>
      </c>
      <c r="G15" s="106">
        <v>921</v>
      </c>
      <c r="H15" s="107">
        <v>629</v>
      </c>
      <c r="I15" s="107">
        <v>99</v>
      </c>
      <c r="J15" s="107">
        <v>150</v>
      </c>
      <c r="K15" s="108">
        <v>42</v>
      </c>
      <c r="L15" s="96">
        <v>1411</v>
      </c>
      <c r="M15" s="96">
        <v>1056</v>
      </c>
      <c r="N15" s="96">
        <v>197</v>
      </c>
      <c r="O15" s="96">
        <v>30</v>
      </c>
      <c r="P15" s="96">
        <v>127</v>
      </c>
    </row>
    <row r="16" spans="1:16" x14ac:dyDescent="0.2">
      <c r="A16" s="95" t="s">
        <v>45</v>
      </c>
      <c r="B16" s="96">
        <v>58</v>
      </c>
      <c r="C16" s="96">
        <v>0</v>
      </c>
      <c r="D16" s="96">
        <v>28</v>
      </c>
      <c r="E16" s="96">
        <v>30</v>
      </c>
      <c r="F16" s="96">
        <v>0</v>
      </c>
      <c r="G16" s="106">
        <v>14</v>
      </c>
      <c r="H16" s="107">
        <v>0</v>
      </c>
      <c r="I16" s="107">
        <v>14</v>
      </c>
      <c r="J16" s="107">
        <v>0</v>
      </c>
      <c r="K16" s="108">
        <v>0</v>
      </c>
      <c r="L16" s="96">
        <v>44</v>
      </c>
      <c r="M16" s="96">
        <v>0</v>
      </c>
      <c r="N16" s="96">
        <v>14</v>
      </c>
      <c r="O16" s="96">
        <v>30</v>
      </c>
      <c r="P16" s="96">
        <v>0</v>
      </c>
    </row>
    <row r="17" spans="1:16" x14ac:dyDescent="0.2">
      <c r="A17" s="95" t="s">
        <v>46</v>
      </c>
      <c r="B17" s="96">
        <v>466</v>
      </c>
      <c r="C17" s="96">
        <v>180</v>
      </c>
      <c r="D17" s="96">
        <v>226</v>
      </c>
      <c r="E17" s="96">
        <v>60</v>
      </c>
      <c r="F17" s="96">
        <v>0</v>
      </c>
      <c r="G17" s="106">
        <v>241</v>
      </c>
      <c r="H17" s="107">
        <v>112</v>
      </c>
      <c r="I17" s="107">
        <v>99</v>
      </c>
      <c r="J17" s="107">
        <v>30</v>
      </c>
      <c r="K17" s="108">
        <v>0</v>
      </c>
      <c r="L17" s="96">
        <v>224</v>
      </c>
      <c r="M17" s="96">
        <v>67</v>
      </c>
      <c r="N17" s="96">
        <v>127</v>
      </c>
      <c r="O17" s="96">
        <v>30</v>
      </c>
      <c r="P17" s="96">
        <v>0</v>
      </c>
    </row>
    <row r="18" spans="1:16" x14ac:dyDescent="0.2">
      <c r="A18" s="95" t="s">
        <v>47</v>
      </c>
      <c r="B18" s="96">
        <v>200</v>
      </c>
      <c r="C18" s="96">
        <v>157</v>
      </c>
      <c r="D18" s="96">
        <v>42</v>
      </c>
      <c r="E18" s="96">
        <v>0</v>
      </c>
      <c r="F18" s="96">
        <v>0</v>
      </c>
      <c r="G18" s="106">
        <v>59</v>
      </c>
      <c r="H18" s="107">
        <v>45</v>
      </c>
      <c r="I18" s="107">
        <v>14</v>
      </c>
      <c r="J18" s="107">
        <v>0</v>
      </c>
      <c r="K18" s="108">
        <v>0</v>
      </c>
      <c r="L18" s="96">
        <v>141</v>
      </c>
      <c r="M18" s="96">
        <v>112</v>
      </c>
      <c r="N18" s="96">
        <v>28</v>
      </c>
      <c r="O18" s="96">
        <v>0</v>
      </c>
      <c r="P18" s="96">
        <v>0</v>
      </c>
    </row>
    <row r="19" spans="1:16" x14ac:dyDescent="0.2">
      <c r="A19" s="95" t="s">
        <v>48</v>
      </c>
      <c r="B19" s="96">
        <v>137</v>
      </c>
      <c r="C19" s="96">
        <v>22</v>
      </c>
      <c r="D19" s="96">
        <v>85</v>
      </c>
      <c r="E19" s="96">
        <v>30</v>
      </c>
      <c r="F19" s="96">
        <v>0</v>
      </c>
      <c r="G19" s="106">
        <v>28</v>
      </c>
      <c r="H19" s="107">
        <v>0</v>
      </c>
      <c r="I19" s="107">
        <v>28</v>
      </c>
      <c r="J19" s="107">
        <v>0</v>
      </c>
      <c r="K19" s="108">
        <v>0</v>
      </c>
      <c r="L19" s="96">
        <v>109</v>
      </c>
      <c r="M19" s="96">
        <v>22</v>
      </c>
      <c r="N19" s="96">
        <v>56</v>
      </c>
      <c r="O19" s="96">
        <v>30</v>
      </c>
      <c r="P19" s="96">
        <v>0</v>
      </c>
    </row>
    <row r="20" spans="1:16" x14ac:dyDescent="0.2">
      <c r="A20" s="95" t="s">
        <v>49</v>
      </c>
      <c r="B20" s="96">
        <v>404</v>
      </c>
      <c r="C20" s="96">
        <v>270</v>
      </c>
      <c r="D20" s="96">
        <v>14</v>
      </c>
      <c r="E20" s="96">
        <v>120</v>
      </c>
      <c r="F20" s="96">
        <v>0</v>
      </c>
      <c r="G20" s="106">
        <v>217</v>
      </c>
      <c r="H20" s="107">
        <v>157</v>
      </c>
      <c r="I20" s="107">
        <v>0</v>
      </c>
      <c r="J20" s="107">
        <v>60</v>
      </c>
      <c r="K20" s="108">
        <v>0</v>
      </c>
      <c r="L20" s="96">
        <v>187</v>
      </c>
      <c r="M20" s="96">
        <v>112</v>
      </c>
      <c r="N20" s="96">
        <v>14</v>
      </c>
      <c r="O20" s="96">
        <v>60</v>
      </c>
      <c r="P20" s="96">
        <v>0</v>
      </c>
    </row>
    <row r="21" spans="1:16" x14ac:dyDescent="0.2">
      <c r="A21" s="95" t="s">
        <v>50</v>
      </c>
      <c r="B21" s="96">
        <v>180</v>
      </c>
      <c r="C21" s="96">
        <v>90</v>
      </c>
      <c r="D21" s="96">
        <v>0</v>
      </c>
      <c r="E21" s="96">
        <v>90</v>
      </c>
      <c r="F21" s="96">
        <v>0</v>
      </c>
      <c r="G21" s="106">
        <v>97</v>
      </c>
      <c r="H21" s="107">
        <v>67</v>
      </c>
      <c r="I21" s="107">
        <v>0</v>
      </c>
      <c r="J21" s="107">
        <v>30</v>
      </c>
      <c r="K21" s="108">
        <v>0</v>
      </c>
      <c r="L21" s="96">
        <v>83</v>
      </c>
      <c r="M21" s="96">
        <v>22</v>
      </c>
      <c r="N21" s="96">
        <v>0</v>
      </c>
      <c r="O21" s="96">
        <v>60</v>
      </c>
      <c r="P21" s="96">
        <v>0</v>
      </c>
    </row>
    <row r="22" spans="1:16" x14ac:dyDescent="0.2">
      <c r="A22" s="95" t="s">
        <v>51</v>
      </c>
      <c r="B22" s="96">
        <v>0</v>
      </c>
      <c r="C22" s="96">
        <v>0</v>
      </c>
      <c r="D22" s="96">
        <v>0</v>
      </c>
      <c r="E22" s="96">
        <v>0</v>
      </c>
      <c r="F22" s="96">
        <v>0</v>
      </c>
      <c r="G22" s="106">
        <v>0</v>
      </c>
      <c r="H22" s="107">
        <v>0</v>
      </c>
      <c r="I22" s="107">
        <v>0</v>
      </c>
      <c r="J22" s="107">
        <v>0</v>
      </c>
      <c r="K22" s="108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</row>
    <row r="23" spans="1:16" x14ac:dyDescent="0.2">
      <c r="A23" s="95" t="s">
        <v>52</v>
      </c>
      <c r="B23" s="96">
        <v>51</v>
      </c>
      <c r="C23" s="96">
        <v>22</v>
      </c>
      <c r="D23" s="96">
        <v>28</v>
      </c>
      <c r="E23" s="96">
        <v>0</v>
      </c>
      <c r="F23" s="96">
        <v>0</v>
      </c>
      <c r="G23" s="106">
        <v>37</v>
      </c>
      <c r="H23" s="107">
        <v>22</v>
      </c>
      <c r="I23" s="107">
        <v>14</v>
      </c>
      <c r="J23" s="107">
        <v>0</v>
      </c>
      <c r="K23" s="108">
        <v>0</v>
      </c>
      <c r="L23" s="96">
        <v>14</v>
      </c>
      <c r="M23" s="96">
        <v>0</v>
      </c>
      <c r="N23" s="96">
        <v>14</v>
      </c>
      <c r="O23" s="96">
        <v>0</v>
      </c>
      <c r="P23" s="96">
        <v>0</v>
      </c>
    </row>
    <row r="24" spans="1:16" x14ac:dyDescent="0.2">
      <c r="A24" s="95" t="s">
        <v>53</v>
      </c>
      <c r="B24" s="96">
        <v>30</v>
      </c>
      <c r="C24" s="96">
        <v>0</v>
      </c>
      <c r="D24" s="96">
        <v>0</v>
      </c>
      <c r="E24" s="96">
        <v>30</v>
      </c>
      <c r="F24" s="96">
        <v>0</v>
      </c>
      <c r="G24" s="106">
        <v>0</v>
      </c>
      <c r="H24" s="107">
        <v>0</v>
      </c>
      <c r="I24" s="107">
        <v>0</v>
      </c>
      <c r="J24" s="107">
        <v>0</v>
      </c>
      <c r="K24" s="108">
        <v>0</v>
      </c>
      <c r="L24" s="96">
        <v>30</v>
      </c>
      <c r="M24" s="96">
        <v>0</v>
      </c>
      <c r="N24" s="96">
        <v>0</v>
      </c>
      <c r="O24" s="96">
        <v>30</v>
      </c>
      <c r="P24" s="96">
        <v>0</v>
      </c>
    </row>
    <row r="25" spans="1:16" x14ac:dyDescent="0.2">
      <c r="A25" s="95" t="s">
        <v>54</v>
      </c>
      <c r="B25" s="96">
        <v>276</v>
      </c>
      <c r="C25" s="96">
        <v>202</v>
      </c>
      <c r="D25" s="96">
        <v>14</v>
      </c>
      <c r="E25" s="96">
        <v>60</v>
      </c>
      <c r="F25" s="96">
        <v>0</v>
      </c>
      <c r="G25" s="106">
        <v>150</v>
      </c>
      <c r="H25" s="107">
        <v>90</v>
      </c>
      <c r="I25" s="107">
        <v>0</v>
      </c>
      <c r="J25" s="107">
        <v>60</v>
      </c>
      <c r="K25" s="108">
        <v>0</v>
      </c>
      <c r="L25" s="96">
        <v>126</v>
      </c>
      <c r="M25" s="96">
        <v>112</v>
      </c>
      <c r="N25" s="96">
        <v>14</v>
      </c>
      <c r="O25" s="96">
        <v>0</v>
      </c>
      <c r="P25" s="96">
        <v>0</v>
      </c>
    </row>
    <row r="26" spans="1:16" x14ac:dyDescent="0.2">
      <c r="A26" s="95" t="s">
        <v>44</v>
      </c>
      <c r="B26" s="96">
        <v>45</v>
      </c>
      <c r="C26" s="96">
        <v>45</v>
      </c>
      <c r="D26" s="96">
        <v>0</v>
      </c>
      <c r="E26" s="96">
        <v>0</v>
      </c>
      <c r="F26" s="96">
        <v>0</v>
      </c>
      <c r="G26" s="106">
        <v>0</v>
      </c>
      <c r="H26" s="107">
        <v>0</v>
      </c>
      <c r="I26" s="107">
        <v>0</v>
      </c>
      <c r="J26" s="107">
        <v>0</v>
      </c>
      <c r="K26" s="108">
        <v>0</v>
      </c>
      <c r="L26" s="96">
        <v>45</v>
      </c>
      <c r="M26" s="96">
        <v>45</v>
      </c>
      <c r="N26" s="96">
        <v>0</v>
      </c>
      <c r="O26" s="96">
        <v>0</v>
      </c>
      <c r="P26" s="96">
        <v>0</v>
      </c>
    </row>
    <row r="27" spans="1:16" x14ac:dyDescent="0.2">
      <c r="B27" s="96"/>
      <c r="C27" s="96"/>
      <c r="D27" s="96"/>
      <c r="E27" s="96"/>
      <c r="F27" s="96"/>
      <c r="G27" s="106"/>
      <c r="H27" s="107"/>
      <c r="I27" s="107"/>
      <c r="J27" s="107"/>
      <c r="K27" s="108"/>
      <c r="L27" s="96"/>
      <c r="M27" s="96"/>
      <c r="N27" s="96"/>
      <c r="O27" s="96"/>
      <c r="P27" s="96"/>
    </row>
    <row r="28" spans="1:16" x14ac:dyDescent="0.2">
      <c r="A28" s="100" t="s">
        <v>239</v>
      </c>
      <c r="G28" s="104"/>
      <c r="H28" s="103"/>
      <c r="I28" s="103"/>
      <c r="J28" s="103"/>
      <c r="K28" s="105"/>
    </row>
    <row r="30" spans="1:16" x14ac:dyDescent="0.2">
      <c r="A30" s="95" t="s">
        <v>328</v>
      </c>
      <c r="B30" s="96">
        <v>24048</v>
      </c>
      <c r="C30" s="96">
        <v>11478</v>
      </c>
      <c r="D30" s="96">
        <v>6630</v>
      </c>
      <c r="E30" s="96">
        <v>3522</v>
      </c>
      <c r="F30" s="96">
        <v>2419</v>
      </c>
      <c r="G30" s="106">
        <v>11071</v>
      </c>
      <c r="H30" s="107">
        <v>5031</v>
      </c>
      <c r="I30" s="107">
        <v>3118</v>
      </c>
      <c r="J30" s="107">
        <v>1776</v>
      </c>
      <c r="K30" s="108">
        <v>1146</v>
      </c>
      <c r="L30" s="96">
        <v>12978</v>
      </c>
      <c r="M30" s="96">
        <v>6446</v>
      </c>
      <c r="N30" s="96">
        <v>3512</v>
      </c>
      <c r="O30" s="96">
        <v>1746</v>
      </c>
      <c r="P30" s="96">
        <v>1273</v>
      </c>
    </row>
    <row r="31" spans="1:16" x14ac:dyDescent="0.2">
      <c r="A31" s="95" t="s">
        <v>55</v>
      </c>
      <c r="B31" s="96">
        <v>13436</v>
      </c>
      <c r="C31" s="96">
        <v>6648</v>
      </c>
      <c r="D31" s="96">
        <v>3541</v>
      </c>
      <c r="E31" s="96">
        <v>2950</v>
      </c>
      <c r="F31" s="96">
        <v>297</v>
      </c>
      <c r="G31" s="106">
        <v>6049</v>
      </c>
      <c r="H31" s="107">
        <v>2920</v>
      </c>
      <c r="I31" s="107">
        <v>1467</v>
      </c>
      <c r="J31" s="107">
        <v>1535</v>
      </c>
      <c r="K31" s="108">
        <v>127</v>
      </c>
      <c r="L31" s="96">
        <v>7387</v>
      </c>
      <c r="M31" s="96">
        <v>3729</v>
      </c>
      <c r="N31" s="96">
        <v>2074</v>
      </c>
      <c r="O31" s="96">
        <v>1415</v>
      </c>
      <c r="P31" s="96">
        <v>170</v>
      </c>
    </row>
    <row r="32" spans="1:16" x14ac:dyDescent="0.2">
      <c r="A32" s="95" t="s">
        <v>329</v>
      </c>
      <c r="B32" s="116">
        <f t="shared" ref="B32:P32" si="1">B31*100/B30</f>
        <v>55.871590153027277</v>
      </c>
      <c r="C32" s="116">
        <f t="shared" si="1"/>
        <v>57.919498170412965</v>
      </c>
      <c r="D32" s="116">
        <f t="shared" si="1"/>
        <v>53.40874811463047</v>
      </c>
      <c r="E32" s="116">
        <f t="shared" si="1"/>
        <v>83.759227711527544</v>
      </c>
      <c r="F32" s="116">
        <f t="shared" si="1"/>
        <v>12.277800744109136</v>
      </c>
      <c r="G32" s="116">
        <f t="shared" si="1"/>
        <v>54.638244061060426</v>
      </c>
      <c r="H32" s="116">
        <f t="shared" si="1"/>
        <v>58.040151063406874</v>
      </c>
      <c r="I32" s="116">
        <f t="shared" si="1"/>
        <v>47.049390635022448</v>
      </c>
      <c r="J32" s="116">
        <f t="shared" si="1"/>
        <v>86.430180180180187</v>
      </c>
      <c r="K32" s="116">
        <f t="shared" si="1"/>
        <v>11.082024432809773</v>
      </c>
      <c r="L32" s="116">
        <f t="shared" si="1"/>
        <v>56.919402065033132</v>
      </c>
      <c r="M32" s="116">
        <f t="shared" si="1"/>
        <v>57.849829351535838</v>
      </c>
      <c r="N32" s="116">
        <f t="shared" si="1"/>
        <v>59.054669703872435</v>
      </c>
      <c r="O32" s="116">
        <f t="shared" si="1"/>
        <v>81.042382588774345</v>
      </c>
      <c r="P32" s="116">
        <f t="shared" si="1"/>
        <v>13.35428122545169</v>
      </c>
    </row>
    <row r="33" spans="1:16" x14ac:dyDescent="0.2">
      <c r="A33" s="95" t="s">
        <v>56</v>
      </c>
      <c r="B33" s="96">
        <v>9151</v>
      </c>
      <c r="C33" s="96">
        <v>4290</v>
      </c>
      <c r="D33" s="96">
        <v>2638</v>
      </c>
      <c r="E33" s="96">
        <v>271</v>
      </c>
      <c r="F33" s="96">
        <v>1952</v>
      </c>
      <c r="G33" s="106">
        <v>4313</v>
      </c>
      <c r="H33" s="107">
        <v>1864</v>
      </c>
      <c r="I33" s="107">
        <v>1425</v>
      </c>
      <c r="J33" s="107">
        <v>90</v>
      </c>
      <c r="K33" s="108">
        <v>934</v>
      </c>
      <c r="L33" s="96">
        <v>4838</v>
      </c>
      <c r="M33" s="96">
        <v>2426</v>
      </c>
      <c r="N33" s="96">
        <v>1213</v>
      </c>
      <c r="O33" s="96">
        <v>181</v>
      </c>
      <c r="P33" s="96">
        <v>1019</v>
      </c>
    </row>
    <row r="34" spans="1:16" x14ac:dyDescent="0.2">
      <c r="A34" s="95" t="s">
        <v>331</v>
      </c>
      <c r="B34" s="116">
        <f t="shared" ref="B34:P34" si="2">B33*100/B30</f>
        <v>38.053060545575512</v>
      </c>
      <c r="C34" s="116">
        <f t="shared" si="2"/>
        <v>37.375849451123891</v>
      </c>
      <c r="D34" s="116">
        <f t="shared" si="2"/>
        <v>39.788838612368025</v>
      </c>
      <c r="E34" s="116">
        <f t="shared" si="2"/>
        <v>7.694491766042022</v>
      </c>
      <c r="F34" s="116">
        <f t="shared" si="2"/>
        <v>80.694501860272837</v>
      </c>
      <c r="G34" s="116">
        <f t="shared" si="2"/>
        <v>38.957637069822056</v>
      </c>
      <c r="H34" s="116">
        <f t="shared" si="2"/>
        <v>37.050288213078908</v>
      </c>
      <c r="I34" s="116">
        <f t="shared" si="2"/>
        <v>45.702373316228353</v>
      </c>
      <c r="J34" s="116">
        <f t="shared" si="2"/>
        <v>5.0675675675675675</v>
      </c>
      <c r="K34" s="116">
        <f t="shared" si="2"/>
        <v>81.500872600349041</v>
      </c>
      <c r="L34" s="116">
        <f t="shared" si="2"/>
        <v>37.278471259053781</v>
      </c>
      <c r="M34" s="116">
        <f t="shared" si="2"/>
        <v>37.635743096493947</v>
      </c>
      <c r="N34" s="116">
        <f t="shared" si="2"/>
        <v>34.538724373576308</v>
      </c>
      <c r="O34" s="116">
        <f t="shared" si="2"/>
        <v>10.366552119129439</v>
      </c>
      <c r="P34" s="116">
        <f t="shared" si="2"/>
        <v>80.047132757266297</v>
      </c>
    </row>
    <row r="35" spans="1:16" x14ac:dyDescent="0.2">
      <c r="A35" s="95" t="s">
        <v>57</v>
      </c>
      <c r="B35" s="96">
        <v>125</v>
      </c>
      <c r="C35" s="96">
        <v>22</v>
      </c>
      <c r="D35" s="96">
        <v>42</v>
      </c>
      <c r="E35" s="96">
        <v>60</v>
      </c>
      <c r="F35" s="96">
        <v>0</v>
      </c>
      <c r="G35" s="106">
        <v>37</v>
      </c>
      <c r="H35" s="107">
        <v>22</v>
      </c>
      <c r="I35" s="107">
        <v>14</v>
      </c>
      <c r="J35" s="107">
        <v>0</v>
      </c>
      <c r="K35" s="108">
        <v>0</v>
      </c>
      <c r="L35" s="96">
        <v>88</v>
      </c>
      <c r="M35" s="96">
        <v>0</v>
      </c>
      <c r="N35" s="96">
        <v>28</v>
      </c>
      <c r="O35" s="96">
        <v>60</v>
      </c>
      <c r="P35" s="96">
        <v>0</v>
      </c>
    </row>
    <row r="36" spans="1:16" x14ac:dyDescent="0.2">
      <c r="A36" s="95" t="s">
        <v>58</v>
      </c>
      <c r="B36" s="96">
        <v>507</v>
      </c>
      <c r="C36" s="96">
        <v>404</v>
      </c>
      <c r="D36" s="96">
        <v>42</v>
      </c>
      <c r="E36" s="96">
        <v>60</v>
      </c>
      <c r="F36" s="96">
        <v>0</v>
      </c>
      <c r="G36" s="106">
        <v>238</v>
      </c>
      <c r="H36" s="107">
        <v>180</v>
      </c>
      <c r="I36" s="107">
        <v>28</v>
      </c>
      <c r="J36" s="107">
        <v>30</v>
      </c>
      <c r="K36" s="108">
        <v>0</v>
      </c>
      <c r="L36" s="96">
        <v>269</v>
      </c>
      <c r="M36" s="96">
        <v>225</v>
      </c>
      <c r="N36" s="96">
        <v>14</v>
      </c>
      <c r="O36" s="96">
        <v>30</v>
      </c>
      <c r="P36" s="96">
        <v>0</v>
      </c>
    </row>
    <row r="37" spans="1:16" x14ac:dyDescent="0.2">
      <c r="A37" s="95" t="s">
        <v>59</v>
      </c>
      <c r="B37" s="96">
        <v>150</v>
      </c>
      <c r="C37" s="96">
        <v>0</v>
      </c>
      <c r="D37" s="96">
        <v>0</v>
      </c>
      <c r="E37" s="96">
        <v>150</v>
      </c>
      <c r="F37" s="96">
        <v>0</v>
      </c>
      <c r="G37" s="106">
        <v>120</v>
      </c>
      <c r="H37" s="107">
        <v>0</v>
      </c>
      <c r="I37" s="107">
        <v>0</v>
      </c>
      <c r="J37" s="107">
        <v>120</v>
      </c>
      <c r="K37" s="108">
        <v>0</v>
      </c>
      <c r="L37" s="96">
        <v>30</v>
      </c>
      <c r="M37" s="96">
        <v>0</v>
      </c>
      <c r="N37" s="96">
        <v>0</v>
      </c>
      <c r="O37" s="96">
        <v>30</v>
      </c>
      <c r="P37" s="96">
        <v>0</v>
      </c>
    </row>
    <row r="38" spans="1:16" x14ac:dyDescent="0.2">
      <c r="A38" s="95" t="s">
        <v>60</v>
      </c>
      <c r="B38" s="96">
        <v>28</v>
      </c>
      <c r="C38" s="96">
        <v>0</v>
      </c>
      <c r="D38" s="96">
        <v>28</v>
      </c>
      <c r="E38" s="96">
        <v>0</v>
      </c>
      <c r="F38" s="96">
        <v>0</v>
      </c>
      <c r="G38" s="106">
        <v>14</v>
      </c>
      <c r="H38" s="107">
        <v>0</v>
      </c>
      <c r="I38" s="107">
        <v>14</v>
      </c>
      <c r="J38" s="107">
        <v>0</v>
      </c>
      <c r="K38" s="108">
        <v>0</v>
      </c>
      <c r="L38" s="96">
        <v>14</v>
      </c>
      <c r="M38" s="96">
        <v>0</v>
      </c>
      <c r="N38" s="96">
        <v>14</v>
      </c>
      <c r="O38" s="96">
        <v>0</v>
      </c>
      <c r="P38" s="96">
        <v>0</v>
      </c>
    </row>
    <row r="39" spans="1:16" x14ac:dyDescent="0.2">
      <c r="A39" s="95" t="s">
        <v>332</v>
      </c>
      <c r="B39" s="96">
        <v>99</v>
      </c>
      <c r="C39" s="96">
        <v>0</v>
      </c>
      <c r="D39" s="96">
        <v>99</v>
      </c>
      <c r="E39" s="96">
        <v>0</v>
      </c>
      <c r="F39" s="96">
        <v>0</v>
      </c>
      <c r="G39" s="106">
        <v>42</v>
      </c>
      <c r="H39" s="107">
        <v>0</v>
      </c>
      <c r="I39" s="107">
        <v>42</v>
      </c>
      <c r="J39" s="107">
        <v>0</v>
      </c>
      <c r="K39" s="108">
        <v>0</v>
      </c>
      <c r="L39" s="96">
        <v>56</v>
      </c>
      <c r="M39" s="96">
        <v>0</v>
      </c>
      <c r="N39" s="96">
        <v>56</v>
      </c>
      <c r="O39" s="96">
        <v>0</v>
      </c>
      <c r="P39" s="96">
        <v>0</v>
      </c>
    </row>
    <row r="40" spans="1:16" x14ac:dyDescent="0.2">
      <c r="A40" s="95" t="s">
        <v>62</v>
      </c>
      <c r="B40" s="96">
        <v>538</v>
      </c>
      <c r="C40" s="96">
        <v>112</v>
      </c>
      <c r="D40" s="96">
        <v>226</v>
      </c>
      <c r="E40" s="96">
        <v>30</v>
      </c>
      <c r="F40" s="96">
        <v>170</v>
      </c>
      <c r="G40" s="106">
        <v>243</v>
      </c>
      <c r="H40" s="107">
        <v>45</v>
      </c>
      <c r="I40" s="107">
        <v>113</v>
      </c>
      <c r="J40" s="107">
        <v>0</v>
      </c>
      <c r="K40" s="108">
        <v>85</v>
      </c>
      <c r="L40" s="96">
        <v>295</v>
      </c>
      <c r="M40" s="96">
        <v>67</v>
      </c>
      <c r="N40" s="96">
        <v>113</v>
      </c>
      <c r="O40" s="96">
        <v>30</v>
      </c>
      <c r="P40" s="96">
        <v>85</v>
      </c>
    </row>
    <row r="41" spans="1:16" x14ac:dyDescent="0.2">
      <c r="A41" s="95" t="s">
        <v>63</v>
      </c>
      <c r="B41" s="96">
        <v>14</v>
      </c>
      <c r="C41" s="96">
        <v>0</v>
      </c>
      <c r="D41" s="96">
        <v>14</v>
      </c>
      <c r="E41" s="96">
        <v>0</v>
      </c>
      <c r="F41" s="96">
        <v>0</v>
      </c>
      <c r="G41" s="109">
        <v>14</v>
      </c>
      <c r="H41" s="110">
        <v>0</v>
      </c>
      <c r="I41" s="110">
        <v>14</v>
      </c>
      <c r="J41" s="110">
        <v>0</v>
      </c>
      <c r="K41" s="111">
        <v>0</v>
      </c>
      <c r="L41" s="96">
        <v>0</v>
      </c>
      <c r="M41" s="96">
        <v>0</v>
      </c>
      <c r="N41" s="96">
        <v>0</v>
      </c>
      <c r="O41" s="96">
        <v>0</v>
      </c>
      <c r="P41" s="96">
        <v>0</v>
      </c>
    </row>
    <row r="42" spans="1:16" x14ac:dyDescent="0.2">
      <c r="A42" s="112" t="s">
        <v>235</v>
      </c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</row>
    <row r="43" spans="1:16" x14ac:dyDescent="0.2">
      <c r="A43" s="113" t="s">
        <v>265</v>
      </c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93"/>
  <sheetViews>
    <sheetView tabSelected="1" view="pageBreakPreview" zoomScale="125" zoomScaleNormal="100" zoomScaleSheetLayoutView="125" workbookViewId="0">
      <selection activeCell="H21" sqref="H21"/>
    </sheetView>
  </sheetViews>
  <sheetFormatPr defaultColWidth="9.109375" defaultRowHeight="9.6" x14ac:dyDescent="0.2"/>
  <cols>
    <col min="1" max="1" width="10.33203125" style="31" customWidth="1"/>
    <col min="2" max="16" width="4.77734375" style="31" customWidth="1"/>
    <col min="17" max="16384" width="9.109375" style="31"/>
  </cols>
  <sheetData>
    <row r="1" spans="1:16" x14ac:dyDescent="0.2">
      <c r="A1" s="31" t="s">
        <v>306</v>
      </c>
    </row>
    <row r="2" spans="1:16" x14ac:dyDescent="0.2">
      <c r="A2" s="50"/>
      <c r="B2" s="124" t="s">
        <v>0</v>
      </c>
      <c r="C2" s="124"/>
      <c r="D2" s="124"/>
      <c r="E2" s="124"/>
      <c r="F2" s="124"/>
      <c r="G2" s="124" t="s">
        <v>1</v>
      </c>
      <c r="H2" s="124"/>
      <c r="I2" s="124"/>
      <c r="J2" s="124"/>
      <c r="K2" s="124"/>
      <c r="L2" s="124" t="s">
        <v>2</v>
      </c>
      <c r="M2" s="124"/>
      <c r="N2" s="124"/>
      <c r="O2" s="124"/>
      <c r="P2" s="125"/>
    </row>
    <row r="3" spans="1:16" x14ac:dyDescent="0.2">
      <c r="A3" s="58" t="s">
        <v>259</v>
      </c>
      <c r="B3" s="27" t="s">
        <v>0</v>
      </c>
      <c r="C3" s="27" t="s">
        <v>3</v>
      </c>
      <c r="D3" s="27" t="s">
        <v>236</v>
      </c>
      <c r="E3" s="27" t="s">
        <v>5</v>
      </c>
      <c r="F3" s="27" t="s">
        <v>237</v>
      </c>
      <c r="G3" s="27" t="s">
        <v>0</v>
      </c>
      <c r="H3" s="27" t="s">
        <v>3</v>
      </c>
      <c r="I3" s="27" t="s">
        <v>236</v>
      </c>
      <c r="J3" s="27" t="s">
        <v>5</v>
      </c>
      <c r="K3" s="27" t="s">
        <v>237</v>
      </c>
      <c r="L3" s="27" t="s">
        <v>0</v>
      </c>
      <c r="M3" s="27" t="s">
        <v>3</v>
      </c>
      <c r="N3" s="27" t="s">
        <v>236</v>
      </c>
      <c r="O3" s="27" t="s">
        <v>5</v>
      </c>
      <c r="P3" s="28" t="s">
        <v>237</v>
      </c>
    </row>
    <row r="4" spans="1:16" x14ac:dyDescent="0.2">
      <c r="A4" s="59" t="s">
        <v>307</v>
      </c>
      <c r="G4" s="48"/>
      <c r="H4" s="49"/>
      <c r="I4" s="49"/>
      <c r="J4" s="49"/>
      <c r="K4" s="50"/>
    </row>
    <row r="5" spans="1:16" x14ac:dyDescent="0.2">
      <c r="A5" s="31" t="s">
        <v>0</v>
      </c>
      <c r="B5" s="32">
        <v>16876</v>
      </c>
      <c r="C5" s="32">
        <v>8108</v>
      </c>
      <c r="D5" s="32">
        <v>4754</v>
      </c>
      <c r="E5" s="32">
        <v>2528</v>
      </c>
      <c r="F5" s="32">
        <v>1486</v>
      </c>
      <c r="G5" s="33">
        <v>7922</v>
      </c>
      <c r="H5" s="34">
        <v>3661</v>
      </c>
      <c r="I5" s="34">
        <v>2215</v>
      </c>
      <c r="J5" s="34">
        <v>1324</v>
      </c>
      <c r="K5" s="35">
        <v>722</v>
      </c>
      <c r="L5" s="32">
        <v>8954</v>
      </c>
      <c r="M5" s="32">
        <v>4447</v>
      </c>
      <c r="N5" s="32">
        <v>2539</v>
      </c>
      <c r="O5" s="32">
        <v>1204</v>
      </c>
      <c r="P5" s="31">
        <v>764</v>
      </c>
    </row>
    <row r="6" spans="1:16" x14ac:dyDescent="0.2">
      <c r="A6" s="31" t="s">
        <v>225</v>
      </c>
      <c r="B6" s="32">
        <v>4074</v>
      </c>
      <c r="C6" s="32">
        <v>1977</v>
      </c>
      <c r="D6" s="32">
        <v>1185</v>
      </c>
      <c r="E6" s="32">
        <v>361</v>
      </c>
      <c r="F6" s="32">
        <v>552</v>
      </c>
      <c r="G6" s="33">
        <v>1716</v>
      </c>
      <c r="H6" s="34">
        <v>876</v>
      </c>
      <c r="I6" s="34">
        <v>550</v>
      </c>
      <c r="J6" s="34">
        <v>120</v>
      </c>
      <c r="K6" s="35">
        <v>170</v>
      </c>
      <c r="L6" s="32">
        <v>2358</v>
      </c>
      <c r="M6" s="32">
        <v>1101</v>
      </c>
      <c r="N6" s="32">
        <v>635</v>
      </c>
      <c r="O6" s="32">
        <v>241</v>
      </c>
      <c r="P6" s="31">
        <v>382</v>
      </c>
    </row>
    <row r="7" spans="1:16" x14ac:dyDescent="0.2">
      <c r="A7" s="31" t="s">
        <v>226</v>
      </c>
      <c r="B7" s="32">
        <v>541</v>
      </c>
      <c r="C7" s="32">
        <v>382</v>
      </c>
      <c r="D7" s="32">
        <v>56</v>
      </c>
      <c r="E7" s="32">
        <v>60</v>
      </c>
      <c r="F7" s="32">
        <v>42</v>
      </c>
      <c r="G7" s="33">
        <v>154</v>
      </c>
      <c r="H7" s="34">
        <v>67</v>
      </c>
      <c r="I7" s="34">
        <v>14</v>
      </c>
      <c r="J7" s="34">
        <v>30</v>
      </c>
      <c r="K7" s="35">
        <v>42</v>
      </c>
      <c r="L7" s="32">
        <v>387</v>
      </c>
      <c r="M7" s="32">
        <v>314</v>
      </c>
      <c r="N7" s="32">
        <v>42</v>
      </c>
      <c r="O7" s="32">
        <v>30</v>
      </c>
      <c r="P7" s="31">
        <v>0</v>
      </c>
    </row>
    <row r="8" spans="1:16" x14ac:dyDescent="0.2">
      <c r="A8" s="31" t="s">
        <v>216</v>
      </c>
      <c r="B8" s="32">
        <v>407</v>
      </c>
      <c r="C8" s="32">
        <v>157</v>
      </c>
      <c r="D8" s="32">
        <v>56</v>
      </c>
      <c r="E8" s="32">
        <v>150</v>
      </c>
      <c r="F8" s="32">
        <v>42</v>
      </c>
      <c r="G8" s="33">
        <v>158</v>
      </c>
      <c r="H8" s="34">
        <v>67</v>
      </c>
      <c r="I8" s="34">
        <v>0</v>
      </c>
      <c r="J8" s="34">
        <v>90</v>
      </c>
      <c r="K8" s="35">
        <v>0</v>
      </c>
      <c r="L8" s="32">
        <v>249</v>
      </c>
      <c r="M8" s="32">
        <v>90</v>
      </c>
      <c r="N8" s="32">
        <v>56</v>
      </c>
      <c r="O8" s="32">
        <v>60</v>
      </c>
      <c r="P8" s="31">
        <v>42</v>
      </c>
    </row>
    <row r="9" spans="1:16" x14ac:dyDescent="0.2">
      <c r="A9" s="31" t="s">
        <v>217</v>
      </c>
      <c r="B9" s="32">
        <v>413</v>
      </c>
      <c r="C9" s="32">
        <v>314</v>
      </c>
      <c r="D9" s="32">
        <v>99</v>
      </c>
      <c r="E9" s="32">
        <v>0</v>
      </c>
      <c r="F9" s="32">
        <v>0</v>
      </c>
      <c r="G9" s="33">
        <v>273</v>
      </c>
      <c r="H9" s="34">
        <v>202</v>
      </c>
      <c r="I9" s="34">
        <v>71</v>
      </c>
      <c r="J9" s="34">
        <v>0</v>
      </c>
      <c r="K9" s="35">
        <v>0</v>
      </c>
      <c r="L9" s="32">
        <v>141</v>
      </c>
      <c r="M9" s="32">
        <v>112</v>
      </c>
      <c r="N9" s="32">
        <v>28</v>
      </c>
      <c r="O9" s="32">
        <v>0</v>
      </c>
      <c r="P9" s="31">
        <v>0</v>
      </c>
    </row>
    <row r="10" spans="1:16" x14ac:dyDescent="0.2">
      <c r="A10" s="31" t="s">
        <v>227</v>
      </c>
      <c r="B10" s="32">
        <v>711</v>
      </c>
      <c r="C10" s="32">
        <v>449</v>
      </c>
      <c r="D10" s="32">
        <v>141</v>
      </c>
      <c r="E10" s="32">
        <v>120</v>
      </c>
      <c r="F10" s="32">
        <v>0</v>
      </c>
      <c r="G10" s="33">
        <v>280</v>
      </c>
      <c r="H10" s="34">
        <v>135</v>
      </c>
      <c r="I10" s="34">
        <v>85</v>
      </c>
      <c r="J10" s="34">
        <v>60</v>
      </c>
      <c r="K10" s="35">
        <v>0</v>
      </c>
      <c r="L10" s="32">
        <v>431</v>
      </c>
      <c r="M10" s="32">
        <v>314</v>
      </c>
      <c r="N10" s="32">
        <v>56</v>
      </c>
      <c r="O10" s="32">
        <v>60</v>
      </c>
      <c r="P10" s="31">
        <v>0</v>
      </c>
    </row>
    <row r="11" spans="1:16" x14ac:dyDescent="0.2">
      <c r="A11" s="31" t="s">
        <v>228</v>
      </c>
      <c r="B11" s="32">
        <v>400</v>
      </c>
      <c r="C11" s="32">
        <v>112</v>
      </c>
      <c r="D11" s="32">
        <v>155</v>
      </c>
      <c r="E11" s="32">
        <v>90</v>
      </c>
      <c r="F11" s="32">
        <v>42</v>
      </c>
      <c r="G11" s="33">
        <v>241</v>
      </c>
      <c r="H11" s="34">
        <v>67</v>
      </c>
      <c r="I11" s="34">
        <v>71</v>
      </c>
      <c r="J11" s="34">
        <v>60</v>
      </c>
      <c r="K11" s="35">
        <v>42</v>
      </c>
      <c r="L11" s="32">
        <v>160</v>
      </c>
      <c r="M11" s="32">
        <v>45</v>
      </c>
      <c r="N11" s="32">
        <v>85</v>
      </c>
      <c r="O11" s="32">
        <v>30</v>
      </c>
      <c r="P11" s="31">
        <v>0</v>
      </c>
    </row>
    <row r="12" spans="1:16" x14ac:dyDescent="0.2">
      <c r="A12" s="31" t="s">
        <v>209</v>
      </c>
      <c r="B12" s="32">
        <v>1373</v>
      </c>
      <c r="C12" s="32">
        <v>764</v>
      </c>
      <c r="D12" s="32">
        <v>367</v>
      </c>
      <c r="E12" s="32">
        <v>30</v>
      </c>
      <c r="F12" s="32">
        <v>212</v>
      </c>
      <c r="G12" s="33">
        <v>517</v>
      </c>
      <c r="H12" s="34">
        <v>247</v>
      </c>
      <c r="I12" s="34">
        <v>155</v>
      </c>
      <c r="J12" s="34">
        <v>30</v>
      </c>
      <c r="K12" s="35">
        <v>85</v>
      </c>
      <c r="L12" s="32">
        <v>856</v>
      </c>
      <c r="M12" s="32">
        <v>517</v>
      </c>
      <c r="N12" s="32">
        <v>212</v>
      </c>
      <c r="O12" s="32">
        <v>0</v>
      </c>
      <c r="P12" s="31">
        <v>127</v>
      </c>
    </row>
    <row r="13" spans="1:16" x14ac:dyDescent="0.2">
      <c r="A13" s="31" t="s">
        <v>210</v>
      </c>
      <c r="B13" s="32">
        <v>1727</v>
      </c>
      <c r="C13" s="32">
        <v>854</v>
      </c>
      <c r="D13" s="32">
        <v>578</v>
      </c>
      <c r="E13" s="32">
        <v>211</v>
      </c>
      <c r="F13" s="32">
        <v>85</v>
      </c>
      <c r="G13" s="33">
        <v>838</v>
      </c>
      <c r="H13" s="34">
        <v>449</v>
      </c>
      <c r="I13" s="34">
        <v>268</v>
      </c>
      <c r="J13" s="34">
        <v>120</v>
      </c>
      <c r="K13" s="35">
        <v>0</v>
      </c>
      <c r="L13" s="32">
        <v>890</v>
      </c>
      <c r="M13" s="32">
        <v>404</v>
      </c>
      <c r="N13" s="32">
        <v>310</v>
      </c>
      <c r="O13" s="32">
        <v>90</v>
      </c>
      <c r="P13" s="31">
        <v>85</v>
      </c>
    </row>
    <row r="14" spans="1:16" x14ac:dyDescent="0.2">
      <c r="A14" s="31" t="s">
        <v>211</v>
      </c>
      <c r="B14" s="32">
        <v>3952</v>
      </c>
      <c r="C14" s="32">
        <v>1999</v>
      </c>
      <c r="D14" s="32">
        <v>1072</v>
      </c>
      <c r="E14" s="32">
        <v>542</v>
      </c>
      <c r="F14" s="32">
        <v>340</v>
      </c>
      <c r="G14" s="33">
        <v>1785</v>
      </c>
      <c r="H14" s="34">
        <v>1056</v>
      </c>
      <c r="I14" s="34">
        <v>324</v>
      </c>
      <c r="J14" s="34">
        <v>150</v>
      </c>
      <c r="K14" s="35">
        <v>255</v>
      </c>
      <c r="L14" s="32">
        <v>2167</v>
      </c>
      <c r="M14" s="32">
        <v>943</v>
      </c>
      <c r="N14" s="32">
        <v>748</v>
      </c>
      <c r="O14" s="32">
        <v>391</v>
      </c>
      <c r="P14" s="31">
        <v>85</v>
      </c>
    </row>
    <row r="15" spans="1:16" x14ac:dyDescent="0.2">
      <c r="A15" s="31" t="s">
        <v>229</v>
      </c>
      <c r="B15" s="32">
        <v>1706</v>
      </c>
      <c r="C15" s="32">
        <v>651</v>
      </c>
      <c r="D15" s="32">
        <v>621</v>
      </c>
      <c r="E15" s="32">
        <v>391</v>
      </c>
      <c r="F15" s="32">
        <v>42</v>
      </c>
      <c r="G15" s="33">
        <v>980</v>
      </c>
      <c r="H15" s="34">
        <v>314</v>
      </c>
      <c r="I15" s="34">
        <v>353</v>
      </c>
      <c r="J15" s="34">
        <v>271</v>
      </c>
      <c r="K15" s="35">
        <v>42</v>
      </c>
      <c r="L15" s="32">
        <v>725</v>
      </c>
      <c r="M15" s="32">
        <v>337</v>
      </c>
      <c r="N15" s="32">
        <v>268</v>
      </c>
      <c r="O15" s="32">
        <v>120</v>
      </c>
      <c r="P15" s="31">
        <v>0</v>
      </c>
    </row>
    <row r="16" spans="1:16" x14ac:dyDescent="0.2">
      <c r="A16" s="31" t="s">
        <v>230</v>
      </c>
      <c r="B16" s="32">
        <v>591</v>
      </c>
      <c r="C16" s="32">
        <v>112</v>
      </c>
      <c r="D16" s="32">
        <v>226</v>
      </c>
      <c r="E16" s="32">
        <v>211</v>
      </c>
      <c r="F16" s="32">
        <v>42</v>
      </c>
      <c r="G16" s="33">
        <v>460</v>
      </c>
      <c r="H16" s="34">
        <v>67</v>
      </c>
      <c r="I16" s="34">
        <v>169</v>
      </c>
      <c r="J16" s="34">
        <v>181</v>
      </c>
      <c r="K16" s="35">
        <v>42</v>
      </c>
      <c r="L16" s="32">
        <v>131</v>
      </c>
      <c r="M16" s="32">
        <v>45</v>
      </c>
      <c r="N16" s="32">
        <v>56</v>
      </c>
      <c r="O16" s="32">
        <v>30</v>
      </c>
      <c r="P16" s="31">
        <v>0</v>
      </c>
    </row>
    <row r="17" spans="1:16" x14ac:dyDescent="0.2">
      <c r="A17" s="31" t="s">
        <v>231</v>
      </c>
      <c r="B17" s="32">
        <v>628</v>
      </c>
      <c r="C17" s="32">
        <v>202</v>
      </c>
      <c r="D17" s="32">
        <v>113</v>
      </c>
      <c r="E17" s="32">
        <v>271</v>
      </c>
      <c r="F17" s="32">
        <v>42</v>
      </c>
      <c r="G17" s="33">
        <v>367</v>
      </c>
      <c r="H17" s="34">
        <v>45</v>
      </c>
      <c r="I17" s="34">
        <v>99</v>
      </c>
      <c r="J17" s="34">
        <v>181</v>
      </c>
      <c r="K17" s="35">
        <v>42</v>
      </c>
      <c r="L17" s="32">
        <v>262</v>
      </c>
      <c r="M17" s="32">
        <v>157</v>
      </c>
      <c r="N17" s="32">
        <v>14</v>
      </c>
      <c r="O17" s="32">
        <v>90</v>
      </c>
      <c r="P17" s="31">
        <v>0</v>
      </c>
    </row>
    <row r="18" spans="1:16" x14ac:dyDescent="0.2">
      <c r="A18" s="31" t="s">
        <v>232</v>
      </c>
      <c r="B18" s="32">
        <v>67</v>
      </c>
      <c r="C18" s="32">
        <v>22</v>
      </c>
      <c r="D18" s="32">
        <v>14</v>
      </c>
      <c r="E18" s="32">
        <v>30</v>
      </c>
      <c r="F18" s="32">
        <v>0</v>
      </c>
      <c r="G18" s="33">
        <v>37</v>
      </c>
      <c r="H18" s="34">
        <v>22</v>
      </c>
      <c r="I18" s="34">
        <v>14</v>
      </c>
      <c r="J18" s="34">
        <v>0</v>
      </c>
      <c r="K18" s="35">
        <v>0</v>
      </c>
      <c r="L18" s="32">
        <v>30</v>
      </c>
      <c r="M18" s="32">
        <v>0</v>
      </c>
      <c r="N18" s="32">
        <v>0</v>
      </c>
      <c r="O18" s="32">
        <v>30</v>
      </c>
      <c r="P18" s="31">
        <v>0</v>
      </c>
    </row>
    <row r="19" spans="1:16" x14ac:dyDescent="0.2">
      <c r="A19" s="31" t="s">
        <v>233</v>
      </c>
      <c r="B19" s="32">
        <v>285</v>
      </c>
      <c r="C19" s="32">
        <v>112</v>
      </c>
      <c r="D19" s="32">
        <v>71</v>
      </c>
      <c r="E19" s="32">
        <v>60</v>
      </c>
      <c r="F19" s="32">
        <v>42</v>
      </c>
      <c r="G19" s="33">
        <v>117</v>
      </c>
      <c r="H19" s="34">
        <v>45</v>
      </c>
      <c r="I19" s="34">
        <v>42</v>
      </c>
      <c r="J19" s="34">
        <v>30</v>
      </c>
      <c r="K19" s="35">
        <v>0</v>
      </c>
      <c r="L19" s="32">
        <v>168</v>
      </c>
      <c r="M19" s="32">
        <v>67</v>
      </c>
      <c r="N19" s="32">
        <v>28</v>
      </c>
      <c r="O19" s="32">
        <v>30</v>
      </c>
      <c r="P19" s="31">
        <v>42</v>
      </c>
    </row>
    <row r="20" spans="1:16" x14ac:dyDescent="0.2">
      <c r="A20" s="39" t="s">
        <v>23</v>
      </c>
      <c r="B20" s="39">
        <v>16502.900000000001</v>
      </c>
      <c r="C20" s="39">
        <v>14338.2</v>
      </c>
      <c r="D20" s="39">
        <v>17743.900000000001</v>
      </c>
      <c r="E20" s="39">
        <v>24444.400000000001</v>
      </c>
      <c r="F20" s="39">
        <v>11500</v>
      </c>
      <c r="G20" s="73">
        <v>18717.599999999999</v>
      </c>
      <c r="H20" s="74">
        <v>16875</v>
      </c>
      <c r="I20" s="74">
        <v>18026.3</v>
      </c>
      <c r="J20" s="74">
        <v>30000</v>
      </c>
      <c r="K20" s="75">
        <v>20833.3</v>
      </c>
      <c r="L20" s="39">
        <v>14394.9</v>
      </c>
      <c r="M20" s="39">
        <v>12391.3</v>
      </c>
      <c r="N20" s="39">
        <v>17500</v>
      </c>
      <c r="O20" s="39">
        <v>22307.7</v>
      </c>
      <c r="P20" s="39">
        <v>500.5</v>
      </c>
    </row>
    <row r="21" spans="1:16" ht="10.5" customHeight="1" x14ac:dyDescent="0.2">
      <c r="A21" s="39" t="s">
        <v>213</v>
      </c>
      <c r="B21" s="39">
        <v>20935.8</v>
      </c>
      <c r="C21" s="39">
        <v>19002.5</v>
      </c>
      <c r="D21" s="39">
        <v>21083.7</v>
      </c>
      <c r="E21" s="39">
        <v>29200.1</v>
      </c>
      <c r="F21" s="39">
        <v>16949.2</v>
      </c>
      <c r="G21" s="73">
        <v>23490.3</v>
      </c>
      <c r="H21" s="74">
        <v>21212.6</v>
      </c>
      <c r="I21" s="74">
        <v>23652.6</v>
      </c>
      <c r="J21" s="74">
        <v>32599.1</v>
      </c>
      <c r="K21" s="75">
        <v>17830.7</v>
      </c>
      <c r="L21" s="39">
        <v>18675.900000000001</v>
      </c>
      <c r="M21" s="39">
        <v>17183.2</v>
      </c>
      <c r="N21" s="39">
        <v>18843</v>
      </c>
      <c r="O21" s="39">
        <v>25461.3</v>
      </c>
      <c r="P21" s="39">
        <v>16116.7</v>
      </c>
    </row>
    <row r="22" spans="1:16" ht="10.5" customHeight="1" x14ac:dyDescent="0.2">
      <c r="A22" s="39"/>
      <c r="B22" s="39"/>
      <c r="C22" s="39"/>
      <c r="D22" s="39"/>
      <c r="E22" s="39"/>
      <c r="F22" s="39"/>
      <c r="G22" s="73"/>
      <c r="H22" s="74"/>
      <c r="I22" s="74"/>
      <c r="J22" s="74"/>
      <c r="K22" s="75"/>
      <c r="L22" s="39"/>
      <c r="M22" s="39"/>
      <c r="N22" s="39"/>
      <c r="O22" s="39"/>
      <c r="P22" s="39"/>
    </row>
    <row r="23" spans="1:16" ht="10.5" customHeight="1" x14ac:dyDescent="0.2">
      <c r="A23" s="39"/>
      <c r="B23" s="39"/>
      <c r="C23" s="39"/>
      <c r="D23" s="39"/>
      <c r="E23" s="39"/>
      <c r="F23" s="39"/>
      <c r="G23" s="73"/>
      <c r="H23" s="74"/>
      <c r="I23" s="74"/>
      <c r="J23" s="74"/>
      <c r="K23" s="75"/>
      <c r="L23" s="39"/>
      <c r="M23" s="39"/>
      <c r="N23" s="39"/>
      <c r="O23" s="39"/>
      <c r="P23" s="39"/>
    </row>
    <row r="24" spans="1:16" ht="10.5" customHeight="1" x14ac:dyDescent="0.2">
      <c r="A24" s="39"/>
      <c r="B24" s="39"/>
      <c r="C24" s="39"/>
      <c r="D24" s="39"/>
      <c r="E24" s="39"/>
      <c r="F24" s="39"/>
      <c r="G24" s="73"/>
      <c r="H24" s="74"/>
      <c r="I24" s="74"/>
      <c r="J24" s="74"/>
      <c r="K24" s="75"/>
      <c r="L24" s="39"/>
      <c r="M24" s="39"/>
      <c r="N24" s="39"/>
      <c r="O24" s="39"/>
      <c r="P24" s="39"/>
    </row>
    <row r="25" spans="1:16" ht="10.5" customHeight="1" x14ac:dyDescent="0.2">
      <c r="A25" s="39"/>
      <c r="B25" s="39"/>
      <c r="C25" s="39"/>
      <c r="D25" s="39"/>
      <c r="E25" s="39"/>
      <c r="F25" s="39"/>
      <c r="G25" s="73"/>
      <c r="H25" s="74"/>
      <c r="I25" s="74"/>
      <c r="J25" s="74"/>
      <c r="K25" s="75"/>
      <c r="L25" s="39"/>
      <c r="M25" s="39"/>
      <c r="N25" s="39"/>
      <c r="O25" s="39"/>
      <c r="P25" s="39"/>
    </row>
    <row r="26" spans="1:16" ht="10.5" customHeight="1" x14ac:dyDescent="0.2">
      <c r="A26" s="39"/>
      <c r="B26" s="39"/>
      <c r="C26" s="39"/>
      <c r="D26" s="39"/>
      <c r="E26" s="39"/>
      <c r="F26" s="39"/>
      <c r="G26" s="73"/>
      <c r="H26" s="74"/>
      <c r="I26" s="74"/>
      <c r="J26" s="74"/>
      <c r="K26" s="75"/>
      <c r="L26" s="39"/>
      <c r="M26" s="39"/>
      <c r="N26" s="39"/>
      <c r="O26" s="39"/>
      <c r="P26" s="39"/>
    </row>
    <row r="27" spans="1:16" ht="10.5" customHeight="1" x14ac:dyDescent="0.2">
      <c r="A27" s="39"/>
      <c r="B27" s="39"/>
      <c r="C27" s="39"/>
      <c r="D27" s="39"/>
      <c r="E27" s="39"/>
      <c r="F27" s="39"/>
      <c r="G27" s="73"/>
      <c r="H27" s="74"/>
      <c r="I27" s="74"/>
      <c r="J27" s="74"/>
      <c r="K27" s="75"/>
      <c r="L27" s="39"/>
      <c r="M27" s="39"/>
      <c r="N27" s="39"/>
      <c r="O27" s="39"/>
      <c r="P27" s="39"/>
    </row>
    <row r="28" spans="1:16" ht="10.5" customHeight="1" x14ac:dyDescent="0.2">
      <c r="A28" s="39"/>
      <c r="B28" s="39"/>
      <c r="C28" s="39"/>
      <c r="D28" s="39"/>
      <c r="E28" s="39"/>
      <c r="F28" s="39"/>
      <c r="G28" s="73"/>
      <c r="H28" s="74"/>
      <c r="I28" s="74"/>
      <c r="J28" s="74"/>
      <c r="K28" s="75"/>
      <c r="L28" s="39"/>
      <c r="M28" s="39"/>
      <c r="N28" s="39"/>
      <c r="O28" s="39"/>
      <c r="P28" s="39"/>
    </row>
    <row r="29" spans="1:16" x14ac:dyDescent="0.2">
      <c r="A29" s="31" t="s">
        <v>306</v>
      </c>
    </row>
    <row r="30" spans="1:16" x14ac:dyDescent="0.2">
      <c r="A30" s="50"/>
      <c r="B30" s="124" t="s">
        <v>0</v>
      </c>
      <c r="C30" s="124"/>
      <c r="D30" s="124"/>
      <c r="E30" s="124"/>
      <c r="F30" s="124"/>
      <c r="G30" s="124" t="s">
        <v>1</v>
      </c>
      <c r="H30" s="124"/>
      <c r="I30" s="124"/>
      <c r="J30" s="124"/>
      <c r="K30" s="124"/>
      <c r="L30" s="124" t="s">
        <v>2</v>
      </c>
      <c r="M30" s="124"/>
      <c r="N30" s="124"/>
      <c r="O30" s="124"/>
      <c r="P30" s="125"/>
    </row>
    <row r="31" spans="1:16" x14ac:dyDescent="0.2">
      <c r="A31" s="58" t="s">
        <v>259</v>
      </c>
      <c r="B31" s="27" t="s">
        <v>0</v>
      </c>
      <c r="C31" s="27" t="s">
        <v>3</v>
      </c>
      <c r="D31" s="27" t="s">
        <v>236</v>
      </c>
      <c r="E31" s="27" t="s">
        <v>5</v>
      </c>
      <c r="F31" s="27" t="s">
        <v>237</v>
      </c>
      <c r="G31" s="27" t="s">
        <v>0</v>
      </c>
      <c r="H31" s="27" t="s">
        <v>3</v>
      </c>
      <c r="I31" s="27" t="s">
        <v>236</v>
      </c>
      <c r="J31" s="27" t="s">
        <v>5</v>
      </c>
      <c r="K31" s="27" t="s">
        <v>237</v>
      </c>
      <c r="L31" s="27" t="s">
        <v>0</v>
      </c>
      <c r="M31" s="27" t="s">
        <v>3</v>
      </c>
      <c r="N31" s="27" t="s">
        <v>236</v>
      </c>
      <c r="O31" s="27" t="s">
        <v>5</v>
      </c>
      <c r="P31" s="28" t="s">
        <v>237</v>
      </c>
    </row>
    <row r="32" spans="1:16" ht="10.5" customHeight="1" x14ac:dyDescent="0.2">
      <c r="A32" s="32" t="e">
        <f t="shared" ref="A32:B32" si="0">(A5-A6)/2</f>
        <v>#VALUE!</v>
      </c>
      <c r="B32" s="32">
        <f t="shared" si="0"/>
        <v>6401</v>
      </c>
      <c r="C32" s="32">
        <f t="shared" ref="C32:P32" si="1">(C5-C6)/2</f>
        <v>3065.5</v>
      </c>
      <c r="D32" s="32">
        <f t="shared" si="1"/>
        <v>1784.5</v>
      </c>
      <c r="E32" s="32">
        <f t="shared" si="1"/>
        <v>1083.5</v>
      </c>
      <c r="F32" s="32">
        <f t="shared" si="1"/>
        <v>467</v>
      </c>
      <c r="G32" s="32">
        <f t="shared" si="1"/>
        <v>3103</v>
      </c>
      <c r="H32" s="32">
        <f t="shared" si="1"/>
        <v>1392.5</v>
      </c>
      <c r="I32" s="32">
        <f t="shared" si="1"/>
        <v>832.5</v>
      </c>
      <c r="J32" s="32">
        <f t="shared" si="1"/>
        <v>602</v>
      </c>
      <c r="K32" s="32">
        <f t="shared" si="1"/>
        <v>276</v>
      </c>
      <c r="L32" s="32">
        <f t="shared" si="1"/>
        <v>3298</v>
      </c>
      <c r="M32" s="32">
        <f t="shared" si="1"/>
        <v>1673</v>
      </c>
      <c r="N32" s="32">
        <f t="shared" si="1"/>
        <v>952</v>
      </c>
      <c r="O32" s="32">
        <f t="shared" si="1"/>
        <v>481.5</v>
      </c>
      <c r="P32" s="32">
        <f t="shared" si="1"/>
        <v>191</v>
      </c>
    </row>
    <row r="33" spans="1:16" ht="10.5" customHeight="1" x14ac:dyDescent="0.2">
      <c r="A33" s="32">
        <f t="shared" ref="A33" si="2">SUM(A7:A12)</f>
        <v>0</v>
      </c>
      <c r="B33" s="32">
        <f>SUM(B7:B13)</f>
        <v>5572</v>
      </c>
      <c r="C33" s="32">
        <f t="shared" ref="C33:P33" si="3">SUM(C7:C12)</f>
        <v>2178</v>
      </c>
      <c r="D33" s="32">
        <f t="shared" si="3"/>
        <v>874</v>
      </c>
      <c r="E33" s="32">
        <f t="shared" si="3"/>
        <v>450</v>
      </c>
      <c r="F33" s="32">
        <f t="shared" si="3"/>
        <v>338</v>
      </c>
      <c r="G33" s="32">
        <f>SUM(G7:G13)</f>
        <v>2461</v>
      </c>
      <c r="H33" s="32">
        <f t="shared" si="3"/>
        <v>785</v>
      </c>
      <c r="I33" s="32">
        <f t="shared" si="3"/>
        <v>396</v>
      </c>
      <c r="J33" s="32">
        <f t="shared" si="3"/>
        <v>270</v>
      </c>
      <c r="K33" s="32">
        <f t="shared" si="3"/>
        <v>169</v>
      </c>
      <c r="L33" s="32">
        <f>SUM(L7:L13)</f>
        <v>3114</v>
      </c>
      <c r="M33" s="32">
        <f t="shared" si="3"/>
        <v>1392</v>
      </c>
      <c r="N33" s="32">
        <f t="shared" si="3"/>
        <v>479</v>
      </c>
      <c r="O33" s="32">
        <f t="shared" si="3"/>
        <v>180</v>
      </c>
      <c r="P33" s="32">
        <f t="shared" si="3"/>
        <v>169</v>
      </c>
    </row>
    <row r="34" spans="1:16" ht="10.5" customHeight="1" x14ac:dyDescent="0.2">
      <c r="A34" s="32" t="e">
        <f t="shared" ref="A34:B34" si="4">A32-A33</f>
        <v>#VALUE!</v>
      </c>
      <c r="B34" s="32">
        <f t="shared" si="4"/>
        <v>829</v>
      </c>
      <c r="C34" s="32">
        <f t="shared" ref="C34:P34" si="5">C32-C33</f>
        <v>887.5</v>
      </c>
      <c r="D34" s="32">
        <f t="shared" si="5"/>
        <v>910.5</v>
      </c>
      <c r="E34" s="32">
        <f t="shared" si="5"/>
        <v>633.5</v>
      </c>
      <c r="F34" s="32">
        <f t="shared" si="5"/>
        <v>129</v>
      </c>
      <c r="G34" s="32">
        <f t="shared" si="5"/>
        <v>642</v>
      </c>
      <c r="H34" s="32">
        <f t="shared" si="5"/>
        <v>607.5</v>
      </c>
      <c r="I34" s="32">
        <f t="shared" si="5"/>
        <v>436.5</v>
      </c>
      <c r="J34" s="32">
        <f t="shared" si="5"/>
        <v>332</v>
      </c>
      <c r="K34" s="32">
        <f t="shared" si="5"/>
        <v>107</v>
      </c>
      <c r="L34" s="32">
        <f t="shared" si="5"/>
        <v>184</v>
      </c>
      <c r="M34" s="32">
        <f t="shared" si="5"/>
        <v>281</v>
      </c>
      <c r="N34" s="32">
        <f t="shared" si="5"/>
        <v>473</v>
      </c>
      <c r="O34" s="32">
        <f t="shared" si="5"/>
        <v>301.5</v>
      </c>
      <c r="P34" s="32">
        <f t="shared" si="5"/>
        <v>22</v>
      </c>
    </row>
    <row r="35" spans="1:16" ht="10.5" customHeight="1" x14ac:dyDescent="0.2">
      <c r="A35" s="32" t="e">
        <f t="shared" ref="A35" si="6">A34/A13*5000</f>
        <v>#VALUE!</v>
      </c>
      <c r="B35" s="32">
        <f>B34/B14*5000</f>
        <v>1048.8360323886639</v>
      </c>
      <c r="C35" s="32">
        <f t="shared" ref="C35:P35" si="7">C34/C13*5000</f>
        <v>5196.1358313817327</v>
      </c>
      <c r="D35" s="32">
        <f t="shared" si="7"/>
        <v>7876.2975778546715</v>
      </c>
      <c r="E35" s="32">
        <f t="shared" si="7"/>
        <v>15011.848341232228</v>
      </c>
      <c r="F35" s="32">
        <f t="shared" si="7"/>
        <v>7588.2352941176468</v>
      </c>
      <c r="G35" s="32">
        <f>G34/G14*5000</f>
        <v>1798.3193277310925</v>
      </c>
      <c r="H35" s="32">
        <f t="shared" si="7"/>
        <v>6765.0334075723831</v>
      </c>
      <c r="I35" s="32">
        <f t="shared" si="7"/>
        <v>8143.6567164179105</v>
      </c>
      <c r="J35" s="32">
        <f t="shared" si="7"/>
        <v>13833.333333333334</v>
      </c>
      <c r="K35" s="32" t="e">
        <f t="shared" si="7"/>
        <v>#DIV/0!</v>
      </c>
      <c r="L35" s="32">
        <f>L34/L14*5000</f>
        <v>424.55006922012001</v>
      </c>
      <c r="M35" s="32">
        <f t="shared" si="7"/>
        <v>3477.7227722772277</v>
      </c>
      <c r="N35" s="32">
        <f t="shared" si="7"/>
        <v>7629.0322580645161</v>
      </c>
      <c r="O35" s="32">
        <f t="shared" si="7"/>
        <v>16750</v>
      </c>
      <c r="P35" s="32">
        <f t="shared" si="7"/>
        <v>1294.1176470588236</v>
      </c>
    </row>
    <row r="36" spans="1:16" ht="10.5" customHeight="1" x14ac:dyDescent="0.2">
      <c r="A36" s="32" t="e">
        <f t="shared" ref="A36" si="8">15000+A35</f>
        <v>#VALUE!</v>
      </c>
      <c r="B36" s="32">
        <f>20000+B35</f>
        <v>21048.836032388663</v>
      </c>
      <c r="C36" s="32">
        <f t="shared" ref="C36:P36" si="9">15000+C35</f>
        <v>20196.135831381733</v>
      </c>
      <c r="D36" s="32">
        <f t="shared" si="9"/>
        <v>22876.297577854672</v>
      </c>
      <c r="E36" s="32">
        <f t="shared" si="9"/>
        <v>30011.848341232228</v>
      </c>
      <c r="F36" s="32">
        <f t="shared" si="9"/>
        <v>22588.235294117647</v>
      </c>
      <c r="G36" s="32">
        <f>20000+G35</f>
        <v>21798.319327731093</v>
      </c>
      <c r="H36" s="32">
        <f t="shared" si="9"/>
        <v>21765.033407572384</v>
      </c>
      <c r="I36" s="32">
        <f t="shared" si="9"/>
        <v>23143.656716417911</v>
      </c>
      <c r="J36" s="32">
        <f t="shared" si="9"/>
        <v>28833.333333333336</v>
      </c>
      <c r="K36" s="32" t="e">
        <f t="shared" si="9"/>
        <v>#DIV/0!</v>
      </c>
      <c r="L36" s="32">
        <f>20000+L35</f>
        <v>20424.55006922012</v>
      </c>
      <c r="M36" s="32">
        <f t="shared" si="9"/>
        <v>18477.72277227723</v>
      </c>
      <c r="N36" s="32">
        <f t="shared" si="9"/>
        <v>22629.032258064515</v>
      </c>
      <c r="O36" s="32">
        <f t="shared" si="9"/>
        <v>31750</v>
      </c>
      <c r="P36" s="32">
        <f t="shared" si="9"/>
        <v>16294.117647058823</v>
      </c>
    </row>
    <row r="37" spans="1:16" ht="10.5" customHeight="1" x14ac:dyDescent="0.2">
      <c r="A37" s="39"/>
      <c r="B37" s="39"/>
      <c r="C37" s="39"/>
      <c r="D37" s="39"/>
      <c r="E37" s="39"/>
      <c r="F37" s="39"/>
      <c r="G37" s="73"/>
      <c r="H37" s="74"/>
      <c r="I37" s="74"/>
      <c r="J37" s="74"/>
      <c r="K37" s="75"/>
      <c r="L37" s="39"/>
      <c r="M37" s="39"/>
      <c r="N37" s="39"/>
      <c r="O37" s="39"/>
      <c r="P37" s="39"/>
    </row>
    <row r="38" spans="1:16" ht="10.5" customHeight="1" x14ac:dyDescent="0.2">
      <c r="A38" s="39"/>
      <c r="B38" s="39"/>
      <c r="C38" s="39"/>
      <c r="D38" s="39"/>
      <c r="E38" s="39"/>
      <c r="F38" s="39"/>
      <c r="G38" s="73"/>
      <c r="H38" s="74"/>
      <c r="I38" s="74"/>
      <c r="J38" s="74"/>
      <c r="K38" s="75"/>
      <c r="L38" s="39"/>
      <c r="M38" s="39"/>
      <c r="N38" s="39"/>
      <c r="O38" s="39"/>
      <c r="P38" s="39"/>
    </row>
    <row r="39" spans="1:16" ht="10.5" customHeight="1" x14ac:dyDescent="0.2">
      <c r="A39" s="39"/>
      <c r="B39" s="39"/>
      <c r="C39" s="39"/>
      <c r="D39" s="39"/>
      <c r="E39" s="39"/>
      <c r="F39" s="39"/>
      <c r="G39" s="73"/>
      <c r="H39" s="74"/>
      <c r="I39" s="74"/>
      <c r="J39" s="74"/>
      <c r="K39" s="75"/>
      <c r="L39" s="39"/>
      <c r="M39" s="39"/>
      <c r="N39" s="39"/>
      <c r="O39" s="39"/>
      <c r="P39" s="39"/>
    </row>
    <row r="40" spans="1:16" ht="10.5" customHeight="1" x14ac:dyDescent="0.2">
      <c r="A40" s="39"/>
      <c r="B40" s="39"/>
      <c r="C40" s="39"/>
      <c r="D40" s="39"/>
      <c r="E40" s="39"/>
      <c r="F40" s="39"/>
      <c r="G40" s="73"/>
      <c r="H40" s="74"/>
      <c r="I40" s="74"/>
      <c r="J40" s="74"/>
      <c r="K40" s="75"/>
      <c r="L40" s="39"/>
      <c r="M40" s="39"/>
      <c r="N40" s="39"/>
      <c r="O40" s="39"/>
      <c r="P40" s="39"/>
    </row>
    <row r="41" spans="1:16" ht="10.5" customHeight="1" x14ac:dyDescent="0.2">
      <c r="A41" s="39"/>
      <c r="B41" s="39"/>
      <c r="C41" s="39"/>
      <c r="D41" s="39"/>
      <c r="E41" s="39"/>
      <c r="F41" s="39"/>
      <c r="G41" s="73"/>
      <c r="H41" s="74"/>
      <c r="I41" s="74"/>
      <c r="J41" s="74"/>
      <c r="K41" s="75"/>
      <c r="L41" s="39"/>
      <c r="M41" s="39"/>
      <c r="N41" s="39"/>
      <c r="O41" s="39"/>
      <c r="P41" s="39"/>
    </row>
    <row r="42" spans="1:16" ht="10.5" customHeight="1" x14ac:dyDescent="0.2">
      <c r="A42" s="39"/>
      <c r="B42" s="39"/>
      <c r="C42" s="39"/>
      <c r="D42" s="39"/>
      <c r="E42" s="39"/>
      <c r="F42" s="39"/>
      <c r="G42" s="73"/>
      <c r="H42" s="74"/>
      <c r="I42" s="74"/>
      <c r="J42" s="74"/>
      <c r="K42" s="75"/>
      <c r="L42" s="39"/>
      <c r="M42" s="39"/>
      <c r="N42" s="39"/>
      <c r="O42" s="39"/>
      <c r="P42" s="39"/>
    </row>
    <row r="43" spans="1:16" ht="10.5" customHeight="1" x14ac:dyDescent="0.2">
      <c r="A43" s="39"/>
      <c r="B43" s="39"/>
      <c r="C43" s="39"/>
      <c r="D43" s="39"/>
      <c r="E43" s="39"/>
      <c r="F43" s="39"/>
      <c r="G43" s="73"/>
      <c r="H43" s="74"/>
      <c r="I43" s="74"/>
      <c r="J43" s="74"/>
      <c r="K43" s="75"/>
      <c r="L43" s="39"/>
      <c r="M43" s="39"/>
      <c r="N43" s="39"/>
      <c r="O43" s="39"/>
      <c r="P43" s="39"/>
    </row>
    <row r="44" spans="1:16" ht="10.5" customHeight="1" x14ac:dyDescent="0.2">
      <c r="A44" s="59" t="s">
        <v>234</v>
      </c>
      <c r="G44" s="76"/>
      <c r="H44" s="77"/>
      <c r="I44" s="77"/>
      <c r="J44" s="77"/>
      <c r="K44" s="78"/>
    </row>
    <row r="45" spans="1:16" x14ac:dyDescent="0.2">
      <c r="A45" s="31" t="s">
        <v>0</v>
      </c>
      <c r="B45" s="32">
        <v>10278</v>
      </c>
      <c r="C45" s="32">
        <v>4919</v>
      </c>
      <c r="D45" s="32">
        <v>2807</v>
      </c>
      <c r="E45" s="32">
        <v>1746</v>
      </c>
      <c r="F45" s="32">
        <v>806</v>
      </c>
      <c r="G45" s="33">
        <v>5562</v>
      </c>
      <c r="H45" s="34">
        <v>2426</v>
      </c>
      <c r="I45" s="34">
        <v>1495</v>
      </c>
      <c r="J45" s="34">
        <v>1174</v>
      </c>
      <c r="K45" s="35">
        <v>467</v>
      </c>
      <c r="L45" s="32">
        <v>4716</v>
      </c>
      <c r="M45" s="32">
        <v>2493</v>
      </c>
      <c r="N45" s="32">
        <v>1312</v>
      </c>
      <c r="O45" s="32">
        <v>572</v>
      </c>
      <c r="P45" s="32">
        <v>340</v>
      </c>
    </row>
    <row r="46" spans="1:16" x14ac:dyDescent="0.2">
      <c r="A46" s="31" t="s">
        <v>225</v>
      </c>
      <c r="B46" s="32">
        <v>0</v>
      </c>
      <c r="C46" s="32">
        <v>0</v>
      </c>
      <c r="D46" s="32">
        <v>0</v>
      </c>
      <c r="E46" s="32">
        <v>0</v>
      </c>
      <c r="F46" s="32">
        <v>0</v>
      </c>
      <c r="G46" s="33">
        <v>0</v>
      </c>
      <c r="H46" s="34">
        <v>0</v>
      </c>
      <c r="I46" s="34">
        <v>0</v>
      </c>
      <c r="J46" s="34">
        <v>0</v>
      </c>
      <c r="K46" s="35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</row>
    <row r="47" spans="1:16" x14ac:dyDescent="0.2">
      <c r="A47" s="31" t="s">
        <v>226</v>
      </c>
      <c r="B47" s="32">
        <v>87</v>
      </c>
      <c r="C47" s="32">
        <v>45</v>
      </c>
      <c r="D47" s="32">
        <v>42</v>
      </c>
      <c r="E47" s="32">
        <v>0</v>
      </c>
      <c r="F47" s="32">
        <v>0</v>
      </c>
      <c r="G47" s="33">
        <v>14</v>
      </c>
      <c r="H47" s="34">
        <v>0</v>
      </c>
      <c r="I47" s="34">
        <v>14</v>
      </c>
      <c r="J47" s="34">
        <v>0</v>
      </c>
      <c r="K47" s="35">
        <v>0</v>
      </c>
      <c r="L47" s="32">
        <v>73</v>
      </c>
      <c r="M47" s="32">
        <v>45</v>
      </c>
      <c r="N47" s="32">
        <v>28</v>
      </c>
      <c r="O47" s="32">
        <v>0</v>
      </c>
      <c r="P47" s="32">
        <v>0</v>
      </c>
    </row>
    <row r="48" spans="1:16" x14ac:dyDescent="0.2">
      <c r="A48" s="31" t="s">
        <v>216</v>
      </c>
      <c r="B48" s="32">
        <v>30</v>
      </c>
      <c r="C48" s="32">
        <v>0</v>
      </c>
      <c r="D48" s="32">
        <v>0</v>
      </c>
      <c r="E48" s="32">
        <v>30</v>
      </c>
      <c r="F48" s="32">
        <v>0</v>
      </c>
      <c r="G48" s="33">
        <v>30</v>
      </c>
      <c r="H48" s="34">
        <v>0</v>
      </c>
      <c r="I48" s="34">
        <v>0</v>
      </c>
      <c r="J48" s="34">
        <v>30</v>
      </c>
      <c r="K48" s="35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</row>
    <row r="49" spans="1:16" x14ac:dyDescent="0.2">
      <c r="A49" s="31" t="s">
        <v>217</v>
      </c>
      <c r="B49" s="32">
        <v>171</v>
      </c>
      <c r="C49" s="32">
        <v>157</v>
      </c>
      <c r="D49" s="32">
        <v>14</v>
      </c>
      <c r="E49" s="32">
        <v>0</v>
      </c>
      <c r="F49" s="32">
        <v>0</v>
      </c>
      <c r="G49" s="33">
        <v>45</v>
      </c>
      <c r="H49" s="34">
        <v>45</v>
      </c>
      <c r="I49" s="34">
        <v>0</v>
      </c>
      <c r="J49" s="34">
        <v>0</v>
      </c>
      <c r="K49" s="35">
        <v>0</v>
      </c>
      <c r="L49" s="32">
        <v>126</v>
      </c>
      <c r="M49" s="32">
        <v>112</v>
      </c>
      <c r="N49" s="32">
        <v>14</v>
      </c>
      <c r="O49" s="32">
        <v>0</v>
      </c>
      <c r="P49" s="32">
        <v>0</v>
      </c>
    </row>
    <row r="50" spans="1:16" x14ac:dyDescent="0.2">
      <c r="A50" s="31" t="s">
        <v>227</v>
      </c>
      <c r="B50" s="32">
        <v>189</v>
      </c>
      <c r="C50" s="32">
        <v>90</v>
      </c>
      <c r="D50" s="32">
        <v>99</v>
      </c>
      <c r="E50" s="32">
        <v>0</v>
      </c>
      <c r="F50" s="32">
        <v>0</v>
      </c>
      <c r="G50" s="33">
        <v>85</v>
      </c>
      <c r="H50" s="34">
        <v>0</v>
      </c>
      <c r="I50" s="34">
        <v>85</v>
      </c>
      <c r="J50" s="34">
        <v>0</v>
      </c>
      <c r="K50" s="35">
        <v>0</v>
      </c>
      <c r="L50" s="32">
        <v>104</v>
      </c>
      <c r="M50" s="32">
        <v>90</v>
      </c>
      <c r="N50" s="32">
        <v>14</v>
      </c>
      <c r="O50" s="32">
        <v>0</v>
      </c>
      <c r="P50" s="32">
        <v>0</v>
      </c>
    </row>
    <row r="51" spans="1:16" x14ac:dyDescent="0.2">
      <c r="A51" s="31" t="s">
        <v>228</v>
      </c>
      <c r="B51" s="32">
        <v>631</v>
      </c>
      <c r="C51" s="32">
        <v>314</v>
      </c>
      <c r="D51" s="32">
        <v>183</v>
      </c>
      <c r="E51" s="32">
        <v>90</v>
      </c>
      <c r="F51" s="32">
        <v>42</v>
      </c>
      <c r="G51" s="33">
        <v>316</v>
      </c>
      <c r="H51" s="34">
        <v>157</v>
      </c>
      <c r="I51" s="34">
        <v>99</v>
      </c>
      <c r="J51" s="34">
        <v>60</v>
      </c>
      <c r="K51" s="35">
        <v>0</v>
      </c>
      <c r="L51" s="32">
        <v>314</v>
      </c>
      <c r="M51" s="32">
        <v>157</v>
      </c>
      <c r="N51" s="32">
        <v>85</v>
      </c>
      <c r="O51" s="32">
        <v>30</v>
      </c>
      <c r="P51" s="32">
        <v>42</v>
      </c>
    </row>
    <row r="52" spans="1:16" x14ac:dyDescent="0.2">
      <c r="A52" s="31" t="s">
        <v>209</v>
      </c>
      <c r="B52" s="32">
        <v>2443</v>
      </c>
      <c r="C52" s="32">
        <v>1348</v>
      </c>
      <c r="D52" s="32">
        <v>437</v>
      </c>
      <c r="E52" s="32">
        <v>361</v>
      </c>
      <c r="F52" s="32">
        <v>297</v>
      </c>
      <c r="G52" s="33">
        <v>1122</v>
      </c>
      <c r="H52" s="34">
        <v>562</v>
      </c>
      <c r="I52" s="34">
        <v>197</v>
      </c>
      <c r="J52" s="34">
        <v>150</v>
      </c>
      <c r="K52" s="35">
        <v>212</v>
      </c>
      <c r="L52" s="32">
        <v>1322</v>
      </c>
      <c r="M52" s="32">
        <v>786</v>
      </c>
      <c r="N52" s="32">
        <v>240</v>
      </c>
      <c r="O52" s="32">
        <v>211</v>
      </c>
      <c r="P52" s="32">
        <v>85</v>
      </c>
    </row>
    <row r="53" spans="1:16" x14ac:dyDescent="0.2">
      <c r="A53" s="31" t="s">
        <v>210</v>
      </c>
      <c r="B53" s="32">
        <v>1785</v>
      </c>
      <c r="C53" s="32">
        <v>966</v>
      </c>
      <c r="D53" s="32">
        <v>494</v>
      </c>
      <c r="E53" s="32">
        <v>241</v>
      </c>
      <c r="F53" s="32">
        <v>85</v>
      </c>
      <c r="G53" s="33">
        <v>877</v>
      </c>
      <c r="H53" s="34">
        <v>517</v>
      </c>
      <c r="I53" s="34">
        <v>197</v>
      </c>
      <c r="J53" s="34">
        <v>120</v>
      </c>
      <c r="K53" s="35">
        <v>42</v>
      </c>
      <c r="L53" s="32">
        <v>908</v>
      </c>
      <c r="M53" s="32">
        <v>449</v>
      </c>
      <c r="N53" s="32">
        <v>296</v>
      </c>
      <c r="O53" s="32">
        <v>120</v>
      </c>
      <c r="P53" s="32">
        <v>42</v>
      </c>
    </row>
    <row r="54" spans="1:16" x14ac:dyDescent="0.2">
      <c r="A54" s="31" t="s">
        <v>211</v>
      </c>
      <c r="B54" s="32">
        <v>2693</v>
      </c>
      <c r="C54" s="32">
        <v>1213</v>
      </c>
      <c r="D54" s="32">
        <v>846</v>
      </c>
      <c r="E54" s="32">
        <v>421</v>
      </c>
      <c r="F54" s="32">
        <v>212</v>
      </c>
      <c r="G54" s="33">
        <v>1630</v>
      </c>
      <c r="H54" s="34">
        <v>674</v>
      </c>
      <c r="I54" s="34">
        <v>480</v>
      </c>
      <c r="J54" s="34">
        <v>391</v>
      </c>
      <c r="K54" s="35">
        <v>85</v>
      </c>
      <c r="L54" s="32">
        <v>1063</v>
      </c>
      <c r="M54" s="32">
        <v>539</v>
      </c>
      <c r="N54" s="32">
        <v>367</v>
      </c>
      <c r="O54" s="32">
        <v>30</v>
      </c>
      <c r="P54" s="32">
        <v>127</v>
      </c>
    </row>
    <row r="55" spans="1:16" x14ac:dyDescent="0.2">
      <c r="A55" s="31" t="s">
        <v>229</v>
      </c>
      <c r="B55" s="32">
        <v>1036</v>
      </c>
      <c r="C55" s="32">
        <v>427</v>
      </c>
      <c r="D55" s="32">
        <v>254</v>
      </c>
      <c r="E55" s="32">
        <v>271</v>
      </c>
      <c r="F55" s="32">
        <v>85</v>
      </c>
      <c r="G55" s="33">
        <v>694</v>
      </c>
      <c r="H55" s="34">
        <v>247</v>
      </c>
      <c r="I55" s="34">
        <v>212</v>
      </c>
      <c r="J55" s="34">
        <v>150</v>
      </c>
      <c r="K55" s="35">
        <v>85</v>
      </c>
      <c r="L55" s="32">
        <v>342</v>
      </c>
      <c r="M55" s="32">
        <v>180</v>
      </c>
      <c r="N55" s="32">
        <v>42</v>
      </c>
      <c r="O55" s="32">
        <v>120</v>
      </c>
      <c r="P55" s="32">
        <v>0</v>
      </c>
    </row>
    <row r="56" spans="1:16" x14ac:dyDescent="0.2">
      <c r="A56" s="31" t="s">
        <v>230</v>
      </c>
      <c r="B56" s="32">
        <v>725</v>
      </c>
      <c r="C56" s="32">
        <v>202</v>
      </c>
      <c r="D56" s="32">
        <v>240</v>
      </c>
      <c r="E56" s="32">
        <v>241</v>
      </c>
      <c r="F56" s="32">
        <v>42</v>
      </c>
      <c r="G56" s="33">
        <v>507</v>
      </c>
      <c r="H56" s="34">
        <v>157</v>
      </c>
      <c r="I56" s="34">
        <v>127</v>
      </c>
      <c r="J56" s="34">
        <v>181</v>
      </c>
      <c r="K56" s="35">
        <v>42</v>
      </c>
      <c r="L56" s="32">
        <v>218</v>
      </c>
      <c r="M56" s="32">
        <v>45</v>
      </c>
      <c r="N56" s="32">
        <v>113</v>
      </c>
      <c r="O56" s="32">
        <v>60</v>
      </c>
      <c r="P56" s="32">
        <v>0</v>
      </c>
    </row>
    <row r="57" spans="1:16" x14ac:dyDescent="0.2">
      <c r="A57" s="31" t="s">
        <v>231</v>
      </c>
      <c r="B57" s="32">
        <v>267</v>
      </c>
      <c r="C57" s="32">
        <v>67</v>
      </c>
      <c r="D57" s="32">
        <v>127</v>
      </c>
      <c r="E57" s="32">
        <v>30</v>
      </c>
      <c r="F57" s="32">
        <v>42</v>
      </c>
      <c r="G57" s="33">
        <v>146</v>
      </c>
      <c r="H57" s="34">
        <v>45</v>
      </c>
      <c r="I57" s="34">
        <v>71</v>
      </c>
      <c r="J57" s="34">
        <v>30</v>
      </c>
      <c r="K57" s="35">
        <v>0</v>
      </c>
      <c r="L57" s="32">
        <v>121</v>
      </c>
      <c r="M57" s="32">
        <v>22</v>
      </c>
      <c r="N57" s="32">
        <v>56</v>
      </c>
      <c r="O57" s="32">
        <v>0</v>
      </c>
      <c r="P57" s="32">
        <v>42</v>
      </c>
    </row>
    <row r="58" spans="1:16" x14ac:dyDescent="0.2">
      <c r="A58" s="31" t="s">
        <v>232</v>
      </c>
      <c r="B58" s="32">
        <v>132</v>
      </c>
      <c r="C58" s="32">
        <v>90</v>
      </c>
      <c r="D58" s="32">
        <v>42</v>
      </c>
      <c r="E58" s="32">
        <v>0</v>
      </c>
      <c r="F58" s="32">
        <v>0</v>
      </c>
      <c r="G58" s="33">
        <v>37</v>
      </c>
      <c r="H58" s="34">
        <v>22</v>
      </c>
      <c r="I58" s="34">
        <v>14</v>
      </c>
      <c r="J58" s="34">
        <v>0</v>
      </c>
      <c r="K58" s="35">
        <v>0</v>
      </c>
      <c r="L58" s="32">
        <v>96</v>
      </c>
      <c r="M58" s="32">
        <v>67</v>
      </c>
      <c r="N58" s="32">
        <v>28</v>
      </c>
      <c r="O58" s="32">
        <v>0</v>
      </c>
      <c r="P58" s="32">
        <v>0</v>
      </c>
    </row>
    <row r="59" spans="1:16" x14ac:dyDescent="0.2">
      <c r="A59" s="31" t="s">
        <v>233</v>
      </c>
      <c r="B59" s="32">
        <v>88</v>
      </c>
      <c r="C59" s="32">
        <v>0</v>
      </c>
      <c r="D59" s="32">
        <v>28</v>
      </c>
      <c r="E59" s="32">
        <v>60</v>
      </c>
      <c r="F59" s="32">
        <v>0</v>
      </c>
      <c r="G59" s="33">
        <v>60</v>
      </c>
      <c r="H59" s="34">
        <v>0</v>
      </c>
      <c r="I59" s="34">
        <v>0</v>
      </c>
      <c r="J59" s="34">
        <v>60</v>
      </c>
      <c r="K59" s="35">
        <v>0</v>
      </c>
      <c r="L59" s="32">
        <v>28</v>
      </c>
      <c r="M59" s="32">
        <v>0</v>
      </c>
      <c r="N59" s="32">
        <v>28</v>
      </c>
      <c r="O59" s="32">
        <v>0</v>
      </c>
      <c r="P59" s="32">
        <v>0</v>
      </c>
    </row>
    <row r="60" spans="1:16" x14ac:dyDescent="0.2">
      <c r="A60" s="39" t="s">
        <v>23</v>
      </c>
      <c r="B60" s="39">
        <v>19447.8</v>
      </c>
      <c r="C60" s="39">
        <v>17616.3</v>
      </c>
      <c r="D60" s="39">
        <v>21583.3</v>
      </c>
      <c r="E60" s="39">
        <v>23571.4</v>
      </c>
      <c r="F60" s="39">
        <v>18750</v>
      </c>
      <c r="G60" s="73">
        <v>21793.7</v>
      </c>
      <c r="H60" s="74">
        <v>19347.8</v>
      </c>
      <c r="I60" s="74">
        <v>23235.3</v>
      </c>
      <c r="J60" s="74">
        <v>25769.200000000001</v>
      </c>
      <c r="K60" s="75">
        <v>17500</v>
      </c>
      <c r="L60" s="39">
        <v>17305.5</v>
      </c>
      <c r="M60" s="39">
        <v>15625</v>
      </c>
      <c r="N60" s="39">
        <v>19642.900000000001</v>
      </c>
      <c r="O60" s="39">
        <v>16875</v>
      </c>
      <c r="P60" s="39">
        <v>20000</v>
      </c>
    </row>
    <row r="61" spans="1:16" x14ac:dyDescent="0.2">
      <c r="A61" s="39" t="s">
        <v>213</v>
      </c>
      <c r="B61" s="39">
        <v>22999.8</v>
      </c>
      <c r="C61" s="39">
        <v>20335.2</v>
      </c>
      <c r="D61" s="39">
        <v>24747</v>
      </c>
      <c r="E61" s="39">
        <v>28375.9</v>
      </c>
      <c r="F61" s="39">
        <v>21532.9</v>
      </c>
      <c r="G61" s="40">
        <v>24533.200000000001</v>
      </c>
      <c r="H61" s="41">
        <v>22093.1</v>
      </c>
      <c r="I61" s="41">
        <v>23905</v>
      </c>
      <c r="J61" s="41">
        <v>31867.3</v>
      </c>
      <c r="K61" s="42">
        <v>20784.099999999999</v>
      </c>
      <c r="L61" s="39">
        <v>21191.5</v>
      </c>
      <c r="M61" s="39">
        <v>18624.8</v>
      </c>
      <c r="N61" s="39">
        <v>25706.7</v>
      </c>
      <c r="O61" s="39">
        <v>21209.200000000001</v>
      </c>
      <c r="P61" s="39">
        <v>22562.5</v>
      </c>
    </row>
    <row r="62" spans="1:16" x14ac:dyDescent="0.2">
      <c r="A62" s="39"/>
      <c r="B62" s="39"/>
      <c r="C62" s="39"/>
      <c r="D62" s="39"/>
      <c r="E62" s="39"/>
      <c r="F62" s="39"/>
      <c r="G62" s="74"/>
      <c r="H62" s="74"/>
      <c r="I62" s="74"/>
      <c r="J62" s="74"/>
      <c r="K62" s="74"/>
      <c r="L62" s="39"/>
      <c r="M62" s="39"/>
      <c r="N62" s="39"/>
      <c r="O62" s="39"/>
      <c r="P62" s="39"/>
    </row>
    <row r="63" spans="1:16" x14ac:dyDescent="0.2">
      <c r="A63" s="39"/>
      <c r="B63" s="39"/>
      <c r="C63" s="39"/>
      <c r="D63" s="39"/>
      <c r="E63" s="39"/>
      <c r="F63" s="39"/>
      <c r="G63" s="74"/>
      <c r="H63" s="74"/>
      <c r="I63" s="74"/>
      <c r="J63" s="74"/>
      <c r="K63" s="74"/>
      <c r="L63" s="39"/>
      <c r="M63" s="39"/>
      <c r="N63" s="39"/>
      <c r="O63" s="39"/>
      <c r="P63" s="39"/>
    </row>
    <row r="64" spans="1:16" x14ac:dyDescent="0.2">
      <c r="A64" s="39"/>
      <c r="B64" s="39"/>
      <c r="C64" s="39"/>
      <c r="D64" s="39"/>
      <c r="E64" s="39"/>
      <c r="F64" s="39"/>
      <c r="G64" s="74"/>
      <c r="H64" s="74"/>
      <c r="I64" s="74"/>
      <c r="J64" s="74"/>
      <c r="K64" s="74"/>
      <c r="L64" s="39"/>
      <c r="M64" s="39"/>
      <c r="N64" s="39"/>
      <c r="O64" s="39"/>
      <c r="P64" s="39"/>
    </row>
    <row r="65" spans="1:16" x14ac:dyDescent="0.2">
      <c r="A65" s="39"/>
      <c r="B65" s="39"/>
      <c r="C65" s="39"/>
      <c r="D65" s="39"/>
      <c r="E65" s="39"/>
      <c r="F65" s="39"/>
      <c r="G65" s="74"/>
      <c r="H65" s="74"/>
      <c r="I65" s="74"/>
      <c r="J65" s="74"/>
      <c r="K65" s="74"/>
      <c r="L65" s="39"/>
      <c r="M65" s="39"/>
      <c r="N65" s="39"/>
      <c r="O65" s="39"/>
      <c r="P65" s="39"/>
    </row>
    <row r="66" spans="1:16" x14ac:dyDescent="0.2">
      <c r="A66" s="39"/>
      <c r="B66" s="39"/>
      <c r="C66" s="39"/>
      <c r="D66" s="39"/>
      <c r="E66" s="39"/>
      <c r="F66" s="39"/>
      <c r="G66" s="74"/>
      <c r="H66" s="74"/>
      <c r="I66" s="74"/>
      <c r="J66" s="74"/>
      <c r="K66" s="74"/>
      <c r="L66" s="39"/>
      <c r="M66" s="39"/>
      <c r="N66" s="39"/>
      <c r="O66" s="39"/>
      <c r="P66" s="39"/>
    </row>
    <row r="67" spans="1:16" x14ac:dyDescent="0.2">
      <c r="A67" s="39"/>
      <c r="B67" s="39"/>
      <c r="C67" s="39"/>
      <c r="D67" s="39"/>
      <c r="E67" s="39"/>
      <c r="F67" s="39"/>
      <c r="G67" s="74"/>
      <c r="H67" s="74"/>
      <c r="I67" s="74"/>
      <c r="J67" s="74"/>
      <c r="K67" s="74"/>
      <c r="L67" s="39"/>
      <c r="M67" s="39"/>
      <c r="N67" s="39"/>
      <c r="O67" s="39"/>
      <c r="P67" s="39"/>
    </row>
    <row r="68" spans="1:16" ht="6.75" customHeight="1" x14ac:dyDescent="0.2">
      <c r="A68" s="61" t="s">
        <v>235</v>
      </c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</row>
    <row r="69" spans="1:16" x14ac:dyDescent="0.2">
      <c r="A69" s="68" t="s">
        <v>305</v>
      </c>
      <c r="B69" s="69"/>
      <c r="C69" s="69"/>
      <c r="D69" s="69"/>
      <c r="E69" s="69"/>
      <c r="F69" s="69"/>
      <c r="G69" s="70"/>
      <c r="H69" s="71"/>
      <c r="I69" s="71"/>
      <c r="J69" s="71"/>
      <c r="K69" s="72"/>
      <c r="L69" s="69"/>
      <c r="M69" s="69"/>
      <c r="N69" s="69"/>
      <c r="O69" s="69"/>
      <c r="P69" s="69"/>
    </row>
    <row r="70" spans="1:16" x14ac:dyDescent="0.2">
      <c r="A70" s="31" t="s">
        <v>0</v>
      </c>
      <c r="B70" s="32">
        <v>5931</v>
      </c>
      <c r="C70" s="32">
        <v>2695</v>
      </c>
      <c r="D70" s="32">
        <v>1721</v>
      </c>
      <c r="E70" s="32">
        <v>963</v>
      </c>
      <c r="F70" s="32">
        <v>552</v>
      </c>
      <c r="G70" s="33">
        <v>4621</v>
      </c>
      <c r="H70" s="34">
        <v>1954</v>
      </c>
      <c r="I70" s="34">
        <v>1382</v>
      </c>
      <c r="J70" s="34">
        <v>903</v>
      </c>
      <c r="K70" s="35">
        <v>382</v>
      </c>
      <c r="L70" s="32">
        <v>1310</v>
      </c>
      <c r="M70" s="32">
        <v>741</v>
      </c>
      <c r="N70" s="32">
        <v>339</v>
      </c>
      <c r="O70" s="32">
        <v>60</v>
      </c>
      <c r="P70" s="32">
        <v>170</v>
      </c>
    </row>
    <row r="71" spans="1:16" x14ac:dyDescent="0.2">
      <c r="A71" s="31" t="s">
        <v>225</v>
      </c>
      <c r="B71" s="32">
        <v>334</v>
      </c>
      <c r="C71" s="32">
        <v>135</v>
      </c>
      <c r="D71" s="32">
        <v>169</v>
      </c>
      <c r="E71" s="32">
        <v>30</v>
      </c>
      <c r="F71" s="32">
        <v>0</v>
      </c>
      <c r="G71" s="33">
        <v>298</v>
      </c>
      <c r="H71" s="34">
        <v>112</v>
      </c>
      <c r="I71" s="34">
        <v>155</v>
      </c>
      <c r="J71" s="34">
        <v>30</v>
      </c>
      <c r="K71" s="35">
        <v>0</v>
      </c>
      <c r="L71" s="32">
        <v>37</v>
      </c>
      <c r="M71" s="32">
        <v>22</v>
      </c>
      <c r="N71" s="32">
        <v>14</v>
      </c>
      <c r="O71" s="32">
        <v>0</v>
      </c>
      <c r="P71" s="32">
        <v>0</v>
      </c>
    </row>
    <row r="72" spans="1:16" x14ac:dyDescent="0.2">
      <c r="A72" s="31" t="s">
        <v>226</v>
      </c>
      <c r="B72" s="32">
        <v>51</v>
      </c>
      <c r="C72" s="32">
        <v>22</v>
      </c>
      <c r="D72" s="32">
        <v>28</v>
      </c>
      <c r="E72" s="32">
        <v>0</v>
      </c>
      <c r="F72" s="32">
        <v>0</v>
      </c>
      <c r="G72" s="33">
        <v>51</v>
      </c>
      <c r="H72" s="34">
        <v>22</v>
      </c>
      <c r="I72" s="34">
        <v>28</v>
      </c>
      <c r="J72" s="34">
        <v>0</v>
      </c>
      <c r="K72" s="35">
        <v>0</v>
      </c>
      <c r="L72" s="32">
        <v>0</v>
      </c>
      <c r="M72" s="32">
        <v>0</v>
      </c>
      <c r="N72" s="32">
        <v>0</v>
      </c>
      <c r="O72" s="32">
        <v>0</v>
      </c>
      <c r="P72" s="32">
        <v>0</v>
      </c>
    </row>
    <row r="73" spans="1:16" x14ac:dyDescent="0.2">
      <c r="A73" s="31" t="s">
        <v>216</v>
      </c>
      <c r="B73" s="32">
        <v>22</v>
      </c>
      <c r="C73" s="32">
        <v>22</v>
      </c>
      <c r="D73" s="32">
        <v>0</v>
      </c>
      <c r="E73" s="32">
        <v>0</v>
      </c>
      <c r="F73" s="32">
        <v>0</v>
      </c>
      <c r="G73" s="33">
        <v>22</v>
      </c>
      <c r="H73" s="34">
        <v>22</v>
      </c>
      <c r="I73" s="34">
        <v>0</v>
      </c>
      <c r="J73" s="34">
        <v>0</v>
      </c>
      <c r="K73" s="35">
        <v>0</v>
      </c>
      <c r="L73" s="32">
        <v>0</v>
      </c>
      <c r="M73" s="32">
        <v>0</v>
      </c>
      <c r="N73" s="32">
        <v>0</v>
      </c>
      <c r="O73" s="32">
        <v>0</v>
      </c>
      <c r="P73" s="32">
        <v>0</v>
      </c>
    </row>
    <row r="74" spans="1:16" x14ac:dyDescent="0.2">
      <c r="A74" s="31" t="s">
        <v>217</v>
      </c>
      <c r="B74" s="32">
        <v>59</v>
      </c>
      <c r="C74" s="32">
        <v>45</v>
      </c>
      <c r="D74" s="32">
        <v>14</v>
      </c>
      <c r="E74" s="32">
        <v>0</v>
      </c>
      <c r="F74" s="32">
        <v>0</v>
      </c>
      <c r="G74" s="33">
        <v>59</v>
      </c>
      <c r="H74" s="34">
        <v>45</v>
      </c>
      <c r="I74" s="34">
        <v>14</v>
      </c>
      <c r="J74" s="34">
        <v>0</v>
      </c>
      <c r="K74" s="35">
        <v>0</v>
      </c>
      <c r="L74" s="32">
        <v>0</v>
      </c>
      <c r="M74" s="32">
        <v>0</v>
      </c>
      <c r="N74" s="32">
        <v>0</v>
      </c>
      <c r="O74" s="32">
        <v>0</v>
      </c>
      <c r="P74" s="32">
        <v>0</v>
      </c>
    </row>
    <row r="75" spans="1:16" x14ac:dyDescent="0.2">
      <c r="A75" s="31" t="s">
        <v>227</v>
      </c>
      <c r="B75" s="32">
        <v>185</v>
      </c>
      <c r="C75" s="32">
        <v>157</v>
      </c>
      <c r="D75" s="32">
        <v>28</v>
      </c>
      <c r="E75" s="32">
        <v>0</v>
      </c>
      <c r="F75" s="32">
        <v>0</v>
      </c>
      <c r="G75" s="33">
        <v>104</v>
      </c>
      <c r="H75" s="34">
        <v>90</v>
      </c>
      <c r="I75" s="34">
        <v>14</v>
      </c>
      <c r="J75" s="34">
        <v>0</v>
      </c>
      <c r="K75" s="35">
        <v>0</v>
      </c>
      <c r="L75" s="32">
        <v>81</v>
      </c>
      <c r="M75" s="32">
        <v>67</v>
      </c>
      <c r="N75" s="32">
        <v>14</v>
      </c>
      <c r="O75" s="32">
        <v>0</v>
      </c>
      <c r="P75" s="32">
        <v>0</v>
      </c>
    </row>
    <row r="76" spans="1:16" x14ac:dyDescent="0.2">
      <c r="A76" s="31" t="s">
        <v>228</v>
      </c>
      <c r="B76" s="32">
        <v>51</v>
      </c>
      <c r="C76" s="32">
        <v>22</v>
      </c>
      <c r="D76" s="32">
        <v>28</v>
      </c>
      <c r="E76" s="32">
        <v>0</v>
      </c>
      <c r="F76" s="32">
        <v>0</v>
      </c>
      <c r="G76" s="33">
        <v>51</v>
      </c>
      <c r="H76" s="34">
        <v>22</v>
      </c>
      <c r="I76" s="34">
        <v>28</v>
      </c>
      <c r="J76" s="34">
        <v>0</v>
      </c>
      <c r="K76" s="35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</row>
    <row r="77" spans="1:16" x14ac:dyDescent="0.2">
      <c r="A77" s="31" t="s">
        <v>209</v>
      </c>
      <c r="B77" s="32">
        <v>177</v>
      </c>
      <c r="C77" s="32">
        <v>135</v>
      </c>
      <c r="D77" s="32">
        <v>42</v>
      </c>
      <c r="E77" s="32">
        <v>0</v>
      </c>
      <c r="F77" s="32">
        <v>0</v>
      </c>
      <c r="G77" s="33">
        <v>110</v>
      </c>
      <c r="H77" s="34">
        <v>67</v>
      </c>
      <c r="I77" s="34">
        <v>42</v>
      </c>
      <c r="J77" s="34">
        <v>0</v>
      </c>
      <c r="K77" s="35">
        <v>0</v>
      </c>
      <c r="L77" s="32">
        <v>67</v>
      </c>
      <c r="M77" s="32">
        <v>67</v>
      </c>
      <c r="N77" s="32">
        <v>0</v>
      </c>
      <c r="O77" s="32">
        <v>0</v>
      </c>
      <c r="P77" s="32">
        <v>0</v>
      </c>
    </row>
    <row r="78" spans="1:16" x14ac:dyDescent="0.2">
      <c r="A78" s="31" t="s">
        <v>210</v>
      </c>
      <c r="B78" s="32">
        <v>402</v>
      </c>
      <c r="C78" s="32">
        <v>247</v>
      </c>
      <c r="D78" s="32">
        <v>113</v>
      </c>
      <c r="E78" s="32">
        <v>0</v>
      </c>
      <c r="F78" s="32">
        <v>42</v>
      </c>
      <c r="G78" s="33">
        <v>273</v>
      </c>
      <c r="H78" s="34">
        <v>202</v>
      </c>
      <c r="I78" s="34">
        <v>71</v>
      </c>
      <c r="J78" s="34">
        <v>0</v>
      </c>
      <c r="K78" s="35">
        <v>0</v>
      </c>
      <c r="L78" s="32">
        <v>130</v>
      </c>
      <c r="M78" s="32">
        <v>45</v>
      </c>
      <c r="N78" s="32">
        <v>42</v>
      </c>
      <c r="O78" s="32">
        <v>0</v>
      </c>
      <c r="P78" s="32">
        <v>42</v>
      </c>
    </row>
    <row r="79" spans="1:16" x14ac:dyDescent="0.2">
      <c r="A79" s="31" t="s">
        <v>211</v>
      </c>
      <c r="B79" s="32">
        <v>979</v>
      </c>
      <c r="C79" s="32">
        <v>404</v>
      </c>
      <c r="D79" s="32">
        <v>169</v>
      </c>
      <c r="E79" s="32">
        <v>150</v>
      </c>
      <c r="F79" s="32">
        <v>255</v>
      </c>
      <c r="G79" s="33">
        <v>709</v>
      </c>
      <c r="H79" s="34">
        <v>292</v>
      </c>
      <c r="I79" s="34">
        <v>127</v>
      </c>
      <c r="J79" s="34">
        <v>120</v>
      </c>
      <c r="K79" s="35">
        <v>170</v>
      </c>
      <c r="L79" s="32">
        <v>270</v>
      </c>
      <c r="M79" s="32">
        <v>112</v>
      </c>
      <c r="N79" s="32">
        <v>42</v>
      </c>
      <c r="O79" s="32">
        <v>30</v>
      </c>
      <c r="P79" s="32">
        <v>85</v>
      </c>
    </row>
    <row r="80" spans="1:16" x14ac:dyDescent="0.2">
      <c r="A80" s="31" t="s">
        <v>229</v>
      </c>
      <c r="B80" s="32">
        <v>651</v>
      </c>
      <c r="C80" s="32">
        <v>337</v>
      </c>
      <c r="D80" s="32">
        <v>169</v>
      </c>
      <c r="E80" s="32">
        <v>60</v>
      </c>
      <c r="F80" s="32">
        <v>85</v>
      </c>
      <c r="G80" s="33">
        <v>468</v>
      </c>
      <c r="H80" s="34">
        <v>225</v>
      </c>
      <c r="I80" s="34">
        <v>99</v>
      </c>
      <c r="J80" s="34">
        <v>60</v>
      </c>
      <c r="K80" s="35">
        <v>85</v>
      </c>
      <c r="L80" s="32">
        <v>183</v>
      </c>
      <c r="M80" s="32">
        <v>112</v>
      </c>
      <c r="N80" s="32">
        <v>71</v>
      </c>
      <c r="O80" s="32">
        <v>0</v>
      </c>
      <c r="P80" s="32">
        <v>0</v>
      </c>
    </row>
    <row r="81" spans="1:16" x14ac:dyDescent="0.2">
      <c r="A81" s="31" t="s">
        <v>230</v>
      </c>
      <c r="B81" s="32">
        <v>335</v>
      </c>
      <c r="C81" s="32">
        <v>180</v>
      </c>
      <c r="D81" s="32">
        <v>155</v>
      </c>
      <c r="E81" s="32">
        <v>0</v>
      </c>
      <c r="F81" s="32">
        <v>0</v>
      </c>
      <c r="G81" s="33">
        <v>276</v>
      </c>
      <c r="H81" s="34">
        <v>135</v>
      </c>
      <c r="I81" s="34">
        <v>141</v>
      </c>
      <c r="J81" s="34">
        <v>0</v>
      </c>
      <c r="K81" s="35">
        <v>0</v>
      </c>
      <c r="L81" s="32">
        <v>59</v>
      </c>
      <c r="M81" s="32">
        <v>45</v>
      </c>
      <c r="N81" s="32">
        <v>14</v>
      </c>
      <c r="O81" s="32">
        <v>0</v>
      </c>
      <c r="P81" s="32">
        <v>0</v>
      </c>
    </row>
    <row r="82" spans="1:16" x14ac:dyDescent="0.2">
      <c r="A82" s="31" t="s">
        <v>231</v>
      </c>
      <c r="B82" s="32">
        <v>1274</v>
      </c>
      <c r="C82" s="32">
        <v>449</v>
      </c>
      <c r="D82" s="32">
        <v>367</v>
      </c>
      <c r="E82" s="32">
        <v>331</v>
      </c>
      <c r="F82" s="32">
        <v>127</v>
      </c>
      <c r="G82" s="33">
        <v>982</v>
      </c>
      <c r="H82" s="34">
        <v>314</v>
      </c>
      <c r="I82" s="34">
        <v>282</v>
      </c>
      <c r="J82" s="34">
        <v>301</v>
      </c>
      <c r="K82" s="35">
        <v>85</v>
      </c>
      <c r="L82" s="32">
        <v>292</v>
      </c>
      <c r="M82" s="32">
        <v>135</v>
      </c>
      <c r="N82" s="32">
        <v>85</v>
      </c>
      <c r="O82" s="32">
        <v>30</v>
      </c>
      <c r="P82" s="32">
        <v>42</v>
      </c>
    </row>
    <row r="83" spans="1:16" x14ac:dyDescent="0.2">
      <c r="A83" s="31" t="s">
        <v>232</v>
      </c>
      <c r="B83" s="32">
        <v>685</v>
      </c>
      <c r="C83" s="32">
        <v>247</v>
      </c>
      <c r="D83" s="32">
        <v>197</v>
      </c>
      <c r="E83" s="32">
        <v>241</v>
      </c>
      <c r="F83" s="32">
        <v>0</v>
      </c>
      <c r="G83" s="33">
        <v>618</v>
      </c>
      <c r="H83" s="34">
        <v>180</v>
      </c>
      <c r="I83" s="34">
        <v>197</v>
      </c>
      <c r="J83" s="34">
        <v>241</v>
      </c>
      <c r="K83" s="35">
        <v>0</v>
      </c>
      <c r="L83" s="32">
        <v>67</v>
      </c>
      <c r="M83" s="32">
        <v>67</v>
      </c>
      <c r="N83" s="32">
        <v>0</v>
      </c>
      <c r="O83" s="32">
        <v>0</v>
      </c>
      <c r="P83" s="32">
        <v>0</v>
      </c>
    </row>
    <row r="84" spans="1:16" x14ac:dyDescent="0.2">
      <c r="A84" s="31" t="s">
        <v>233</v>
      </c>
      <c r="B84" s="32">
        <v>725</v>
      </c>
      <c r="C84" s="32">
        <v>292</v>
      </c>
      <c r="D84" s="32">
        <v>240</v>
      </c>
      <c r="E84" s="32">
        <v>150</v>
      </c>
      <c r="F84" s="32">
        <v>42</v>
      </c>
      <c r="G84" s="33">
        <v>601</v>
      </c>
      <c r="H84" s="34">
        <v>225</v>
      </c>
      <c r="I84" s="34">
        <v>183</v>
      </c>
      <c r="J84" s="34">
        <v>150</v>
      </c>
      <c r="K84" s="35">
        <v>42</v>
      </c>
      <c r="L84" s="32">
        <v>124</v>
      </c>
      <c r="M84" s="32">
        <v>67</v>
      </c>
      <c r="N84" s="32">
        <v>56</v>
      </c>
      <c r="O84" s="32">
        <v>0</v>
      </c>
      <c r="P84" s="32">
        <v>0</v>
      </c>
    </row>
    <row r="85" spans="1:16" x14ac:dyDescent="0.2">
      <c r="A85" s="39" t="s">
        <v>23</v>
      </c>
      <c r="B85" s="39">
        <v>41604.800000000003</v>
      </c>
      <c r="C85" s="39">
        <v>34666.699999999997</v>
      </c>
      <c r="D85" s="39">
        <v>46363.6</v>
      </c>
      <c r="E85" s="39">
        <v>68181.8</v>
      </c>
      <c r="F85" s="39">
        <v>29166.7</v>
      </c>
      <c r="G85" s="73">
        <v>46034.2</v>
      </c>
      <c r="H85" s="74">
        <v>34500</v>
      </c>
      <c r="I85" s="74">
        <v>48000</v>
      </c>
      <c r="J85" s="74">
        <v>70000</v>
      </c>
      <c r="K85" s="75">
        <v>32500</v>
      </c>
      <c r="L85" s="39">
        <v>33835.9</v>
      </c>
      <c r="M85" s="39">
        <v>35000</v>
      </c>
      <c r="N85" s="39">
        <v>38000</v>
      </c>
      <c r="O85" s="39">
        <v>40000</v>
      </c>
      <c r="P85" s="39">
        <v>25000</v>
      </c>
    </row>
    <row r="86" spans="1:16" x14ac:dyDescent="0.2">
      <c r="A86" s="39" t="s">
        <v>213</v>
      </c>
      <c r="B86" s="39">
        <v>59303.4</v>
      </c>
      <c r="C86" s="39">
        <v>56582.6</v>
      </c>
      <c r="D86" s="39">
        <v>58239.3</v>
      </c>
      <c r="E86" s="39">
        <v>76650.3</v>
      </c>
      <c r="F86" s="39">
        <v>45632.5</v>
      </c>
      <c r="G86" s="40">
        <v>59894.1</v>
      </c>
      <c r="H86" s="41">
        <v>55717.7</v>
      </c>
      <c r="I86" s="41">
        <v>55536.7</v>
      </c>
      <c r="J86" s="41">
        <v>78627</v>
      </c>
      <c r="K86" s="42">
        <v>52746.9</v>
      </c>
      <c r="L86" s="39">
        <v>57219.1</v>
      </c>
      <c r="M86" s="39">
        <v>58862.9</v>
      </c>
      <c r="N86" s="39">
        <v>69274.899999999994</v>
      </c>
      <c r="O86" s="39">
        <v>47000</v>
      </c>
      <c r="P86" s="39">
        <v>29625</v>
      </c>
    </row>
    <row r="87" spans="1:16" x14ac:dyDescent="0.2">
      <c r="A87" s="39"/>
      <c r="B87" s="39"/>
      <c r="C87" s="39"/>
      <c r="D87" s="39"/>
      <c r="E87" s="39"/>
      <c r="F87" s="39"/>
      <c r="G87" s="74"/>
      <c r="H87" s="74"/>
      <c r="I87" s="74"/>
      <c r="J87" s="74"/>
      <c r="K87" s="74"/>
      <c r="L87" s="39"/>
      <c r="M87" s="39"/>
      <c r="N87" s="39"/>
      <c r="O87" s="39"/>
      <c r="P87" s="39"/>
    </row>
    <row r="88" spans="1:16" x14ac:dyDescent="0.2">
      <c r="A88" s="39"/>
      <c r="B88" s="39"/>
      <c r="C88" s="39"/>
      <c r="D88" s="39"/>
      <c r="E88" s="39"/>
      <c r="F88" s="39"/>
      <c r="G88" s="74"/>
      <c r="H88" s="74"/>
      <c r="I88" s="74"/>
      <c r="J88" s="74"/>
      <c r="K88" s="74"/>
      <c r="L88" s="39"/>
      <c r="M88" s="39"/>
      <c r="N88" s="39"/>
      <c r="O88" s="39"/>
      <c r="P88" s="39"/>
    </row>
    <row r="89" spans="1:16" x14ac:dyDescent="0.2">
      <c r="A89" s="39"/>
      <c r="B89" s="39"/>
      <c r="C89" s="39"/>
      <c r="D89" s="39"/>
      <c r="E89" s="39"/>
      <c r="F89" s="39"/>
      <c r="G89" s="74"/>
      <c r="H89" s="74"/>
      <c r="I89" s="74"/>
      <c r="J89" s="74"/>
      <c r="K89" s="74"/>
      <c r="L89" s="39"/>
      <c r="M89" s="39"/>
      <c r="N89" s="39"/>
      <c r="O89" s="39"/>
      <c r="P89" s="39"/>
    </row>
    <row r="90" spans="1:16" x14ac:dyDescent="0.2">
      <c r="A90" s="39"/>
      <c r="B90" s="39"/>
      <c r="C90" s="39"/>
      <c r="D90" s="39"/>
      <c r="E90" s="39"/>
      <c r="F90" s="39"/>
      <c r="G90" s="74"/>
      <c r="H90" s="74"/>
      <c r="I90" s="74"/>
      <c r="J90" s="74"/>
      <c r="K90" s="74"/>
      <c r="L90" s="39"/>
      <c r="M90" s="39"/>
      <c r="N90" s="39"/>
      <c r="O90" s="39"/>
      <c r="P90" s="39"/>
    </row>
    <row r="91" spans="1:16" x14ac:dyDescent="0.2">
      <c r="A91" s="39"/>
      <c r="B91" s="39"/>
      <c r="C91" s="39"/>
      <c r="D91" s="39"/>
      <c r="E91" s="39"/>
      <c r="F91" s="39"/>
      <c r="G91" s="74"/>
      <c r="H91" s="74"/>
      <c r="I91" s="74"/>
      <c r="J91" s="74"/>
      <c r="K91" s="74"/>
      <c r="L91" s="39"/>
      <c r="M91" s="39"/>
      <c r="N91" s="39"/>
      <c r="O91" s="39"/>
      <c r="P91" s="39"/>
    </row>
    <row r="92" spans="1:16" x14ac:dyDescent="0.2">
      <c r="A92" s="61" t="s">
        <v>235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</row>
    <row r="93" spans="1:16" x14ac:dyDescent="0.2">
      <c r="A93" s="56" t="s">
        <v>265</v>
      </c>
    </row>
  </sheetData>
  <mergeCells count="6">
    <mergeCell ref="B2:F2"/>
    <mergeCell ref="G2:K2"/>
    <mergeCell ref="L2:P2"/>
    <mergeCell ref="B30:F30"/>
    <mergeCell ref="G30:K30"/>
    <mergeCell ref="L30:P30"/>
  </mergeCells>
  <pageMargins left="0.7" right="0.7" top="0.75" bottom="0.75" header="0.3" footer="0.3"/>
  <pageSetup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4"/>
  <sheetViews>
    <sheetView view="pageBreakPreview" zoomScaleNormal="100" zoomScaleSheetLayoutView="100" workbookViewId="0">
      <selection activeCell="G8" sqref="G8:P8"/>
    </sheetView>
  </sheetViews>
  <sheetFormatPr defaultColWidth="9.109375" defaultRowHeight="10.199999999999999" x14ac:dyDescent="0.2"/>
  <cols>
    <col min="1" max="1" width="12.5546875" style="30" customWidth="1"/>
    <col min="2" max="16" width="5" style="30" customWidth="1"/>
    <col min="17" max="16384" width="9.109375" style="30"/>
  </cols>
  <sheetData>
    <row r="1" spans="1:16" x14ac:dyDescent="0.2">
      <c r="A1" s="3" t="s">
        <v>266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">
      <c r="A2" s="4"/>
      <c r="B2" s="118" t="s">
        <v>0</v>
      </c>
      <c r="C2" s="118"/>
      <c r="D2" s="118"/>
      <c r="E2" s="118"/>
      <c r="F2" s="118"/>
      <c r="G2" s="118" t="s">
        <v>1</v>
      </c>
      <c r="H2" s="118"/>
      <c r="I2" s="118"/>
      <c r="J2" s="118"/>
      <c r="K2" s="118"/>
      <c r="L2" s="118" t="s">
        <v>2</v>
      </c>
      <c r="M2" s="118"/>
      <c r="N2" s="118"/>
      <c r="O2" s="118"/>
      <c r="P2" s="119"/>
    </row>
    <row r="3" spans="1:16" x14ac:dyDescent="0.2">
      <c r="A3" s="5" t="s">
        <v>259</v>
      </c>
      <c r="B3" s="6" t="s">
        <v>0</v>
      </c>
      <c r="C3" s="6" t="s">
        <v>3</v>
      </c>
      <c r="D3" s="6" t="s">
        <v>236</v>
      </c>
      <c r="E3" s="6" t="s">
        <v>5</v>
      </c>
      <c r="F3" s="6" t="s">
        <v>237</v>
      </c>
      <c r="G3" s="6" t="s">
        <v>0</v>
      </c>
      <c r="H3" s="6" t="s">
        <v>3</v>
      </c>
      <c r="I3" s="6" t="s">
        <v>236</v>
      </c>
      <c r="J3" s="6" t="s">
        <v>5</v>
      </c>
      <c r="K3" s="6" t="s">
        <v>237</v>
      </c>
      <c r="L3" s="6" t="s">
        <v>0</v>
      </c>
      <c r="M3" s="6" t="s">
        <v>3</v>
      </c>
      <c r="N3" s="6" t="s">
        <v>236</v>
      </c>
      <c r="O3" s="6" t="s">
        <v>5</v>
      </c>
      <c r="P3" s="7" t="s">
        <v>237</v>
      </c>
    </row>
    <row r="4" spans="1:16" x14ac:dyDescent="0.2">
      <c r="A4" s="11" t="s">
        <v>238</v>
      </c>
      <c r="B4" s="3"/>
      <c r="C4" s="3"/>
      <c r="D4" s="3"/>
      <c r="E4" s="3"/>
      <c r="F4" s="3"/>
      <c r="G4" s="15"/>
      <c r="H4" s="8"/>
      <c r="I4" s="8"/>
      <c r="J4" s="8"/>
      <c r="K4" s="4"/>
      <c r="L4" s="3"/>
      <c r="M4" s="3"/>
      <c r="N4" s="3"/>
      <c r="O4" s="3"/>
      <c r="P4" s="3"/>
    </row>
    <row r="5" spans="1:16" x14ac:dyDescent="0.2">
      <c r="A5" s="11"/>
      <c r="B5" s="3"/>
      <c r="C5" s="3"/>
      <c r="D5" s="3"/>
      <c r="E5" s="3"/>
      <c r="F5" s="3"/>
      <c r="G5" s="19"/>
      <c r="H5" s="12"/>
      <c r="I5" s="12"/>
      <c r="J5" s="12"/>
      <c r="K5" s="20"/>
      <c r="L5" s="3"/>
      <c r="M5" s="3"/>
      <c r="N5" s="3"/>
      <c r="O5" s="3"/>
      <c r="P5" s="3"/>
    </row>
    <row r="6" spans="1:16" x14ac:dyDescent="0.2">
      <c r="A6" s="3" t="s">
        <v>0</v>
      </c>
      <c r="B6" s="9">
        <v>24048</v>
      </c>
      <c r="C6" s="9">
        <v>11478</v>
      </c>
      <c r="D6" s="9">
        <v>6630</v>
      </c>
      <c r="E6" s="9">
        <v>3522</v>
      </c>
      <c r="F6" s="9">
        <v>2419</v>
      </c>
      <c r="G6" s="16">
        <v>11071</v>
      </c>
      <c r="H6" s="17">
        <v>5031</v>
      </c>
      <c r="I6" s="17">
        <v>3118</v>
      </c>
      <c r="J6" s="17">
        <v>1776</v>
      </c>
      <c r="K6" s="18">
        <v>1146</v>
      </c>
      <c r="L6" s="9">
        <v>12978</v>
      </c>
      <c r="M6" s="9">
        <v>6446</v>
      </c>
      <c r="N6" s="9">
        <v>3512</v>
      </c>
      <c r="O6" s="9">
        <v>1746</v>
      </c>
      <c r="P6" s="9">
        <v>1273</v>
      </c>
    </row>
    <row r="7" spans="1:16" x14ac:dyDescent="0.2">
      <c r="A7" s="3" t="s">
        <v>37</v>
      </c>
      <c r="B7" s="9">
        <v>5931</v>
      </c>
      <c r="C7" s="9">
        <v>2695</v>
      </c>
      <c r="D7" s="9">
        <v>1721</v>
      </c>
      <c r="E7" s="9">
        <v>963</v>
      </c>
      <c r="F7" s="9">
        <v>552</v>
      </c>
      <c r="G7" s="16">
        <v>4621</v>
      </c>
      <c r="H7" s="17">
        <v>1954</v>
      </c>
      <c r="I7" s="17">
        <v>1382</v>
      </c>
      <c r="J7" s="17">
        <v>903</v>
      </c>
      <c r="K7" s="18">
        <v>382</v>
      </c>
      <c r="L7" s="9">
        <v>1310</v>
      </c>
      <c r="M7" s="9">
        <v>741</v>
      </c>
      <c r="N7" s="9">
        <v>339</v>
      </c>
      <c r="O7" s="9">
        <v>60</v>
      </c>
      <c r="P7" s="9">
        <v>170</v>
      </c>
    </row>
    <row r="8" spans="1:16" x14ac:dyDescent="0.2">
      <c r="A8" s="3" t="s">
        <v>342</v>
      </c>
      <c r="B8" s="44">
        <f>B6/B7</f>
        <v>4.054628224582701</v>
      </c>
      <c r="C8" s="44">
        <f t="shared" ref="C8:P8" si="0">C6/C7</f>
        <v>4.2589981447124305</v>
      </c>
      <c r="D8" s="44">
        <f t="shared" si="0"/>
        <v>3.852411388727484</v>
      </c>
      <c r="E8" s="44">
        <f t="shared" si="0"/>
        <v>3.6573208722741435</v>
      </c>
      <c r="F8" s="44">
        <f t="shared" si="0"/>
        <v>4.3822463768115938</v>
      </c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x14ac:dyDescent="0.2">
      <c r="A9" s="3" t="s">
        <v>38</v>
      </c>
      <c r="B9" s="9">
        <v>3835</v>
      </c>
      <c r="C9" s="9">
        <v>1505</v>
      </c>
      <c r="D9" s="9">
        <v>1255</v>
      </c>
      <c r="E9" s="9">
        <v>692</v>
      </c>
      <c r="F9" s="9">
        <v>382</v>
      </c>
      <c r="G9" s="16">
        <v>296</v>
      </c>
      <c r="H9" s="17">
        <v>112</v>
      </c>
      <c r="I9" s="17">
        <v>99</v>
      </c>
      <c r="J9" s="17">
        <v>0</v>
      </c>
      <c r="K9" s="18">
        <v>85</v>
      </c>
      <c r="L9" s="9">
        <v>3539</v>
      </c>
      <c r="M9" s="9">
        <v>1393</v>
      </c>
      <c r="N9" s="9">
        <v>1157</v>
      </c>
      <c r="O9" s="9">
        <v>692</v>
      </c>
      <c r="P9" s="9">
        <v>297</v>
      </c>
    </row>
    <row r="10" spans="1:16" x14ac:dyDescent="0.2">
      <c r="A10" s="3" t="s">
        <v>39</v>
      </c>
      <c r="B10" s="9">
        <v>7873</v>
      </c>
      <c r="C10" s="9">
        <v>3459</v>
      </c>
      <c r="D10" s="9">
        <v>2342</v>
      </c>
      <c r="E10" s="9">
        <v>1053</v>
      </c>
      <c r="F10" s="9">
        <v>1019</v>
      </c>
      <c r="G10" s="16">
        <v>3395</v>
      </c>
      <c r="H10" s="17">
        <v>1348</v>
      </c>
      <c r="I10" s="17">
        <v>1129</v>
      </c>
      <c r="J10" s="17">
        <v>451</v>
      </c>
      <c r="K10" s="18">
        <v>467</v>
      </c>
      <c r="L10" s="9">
        <v>4478</v>
      </c>
      <c r="M10" s="9">
        <v>2111</v>
      </c>
      <c r="N10" s="9">
        <v>1213</v>
      </c>
      <c r="O10" s="9">
        <v>602</v>
      </c>
      <c r="P10" s="9">
        <v>552</v>
      </c>
    </row>
    <row r="11" spans="1:16" x14ac:dyDescent="0.2">
      <c r="A11" s="3" t="s">
        <v>40</v>
      </c>
      <c r="B11" s="9">
        <v>189</v>
      </c>
      <c r="C11" s="9">
        <v>90</v>
      </c>
      <c r="D11" s="9">
        <v>99</v>
      </c>
      <c r="E11" s="9">
        <v>0</v>
      </c>
      <c r="F11" s="9">
        <v>0</v>
      </c>
      <c r="G11" s="16">
        <v>110</v>
      </c>
      <c r="H11" s="17">
        <v>67</v>
      </c>
      <c r="I11" s="17">
        <v>42</v>
      </c>
      <c r="J11" s="17">
        <v>0</v>
      </c>
      <c r="K11" s="18">
        <v>0</v>
      </c>
      <c r="L11" s="9">
        <v>79</v>
      </c>
      <c r="M11" s="9">
        <v>22</v>
      </c>
      <c r="N11" s="9">
        <v>56</v>
      </c>
      <c r="O11" s="9">
        <v>0</v>
      </c>
      <c r="P11" s="9">
        <v>0</v>
      </c>
    </row>
    <row r="12" spans="1:16" x14ac:dyDescent="0.2">
      <c r="A12" s="3" t="s">
        <v>41</v>
      </c>
      <c r="B12" s="9">
        <v>1184</v>
      </c>
      <c r="C12" s="9">
        <v>741</v>
      </c>
      <c r="D12" s="9">
        <v>268</v>
      </c>
      <c r="E12" s="9">
        <v>90</v>
      </c>
      <c r="F12" s="9">
        <v>85</v>
      </c>
      <c r="G12" s="16">
        <v>522</v>
      </c>
      <c r="H12" s="17">
        <v>337</v>
      </c>
      <c r="I12" s="17">
        <v>113</v>
      </c>
      <c r="J12" s="17">
        <v>30</v>
      </c>
      <c r="K12" s="18">
        <v>42</v>
      </c>
      <c r="L12" s="9">
        <v>662</v>
      </c>
      <c r="M12" s="9">
        <v>404</v>
      </c>
      <c r="N12" s="9">
        <v>155</v>
      </c>
      <c r="O12" s="9">
        <v>60</v>
      </c>
      <c r="P12" s="9">
        <v>42</v>
      </c>
    </row>
    <row r="13" spans="1:16" x14ac:dyDescent="0.2">
      <c r="A13" s="3" t="s">
        <v>42</v>
      </c>
      <c r="B13" s="9">
        <v>653</v>
      </c>
      <c r="C13" s="9">
        <v>270</v>
      </c>
      <c r="D13" s="9">
        <v>141</v>
      </c>
      <c r="E13" s="9">
        <v>30</v>
      </c>
      <c r="F13" s="9">
        <v>212</v>
      </c>
      <c r="G13" s="16">
        <v>259</v>
      </c>
      <c r="H13" s="17">
        <v>90</v>
      </c>
      <c r="I13" s="17">
        <v>42</v>
      </c>
      <c r="J13" s="17">
        <v>0</v>
      </c>
      <c r="K13" s="18">
        <v>127</v>
      </c>
      <c r="L13" s="9">
        <v>393</v>
      </c>
      <c r="M13" s="9">
        <v>180</v>
      </c>
      <c r="N13" s="9">
        <v>99</v>
      </c>
      <c r="O13" s="9">
        <v>30</v>
      </c>
      <c r="P13" s="9">
        <v>85</v>
      </c>
    </row>
    <row r="14" spans="1:16" x14ac:dyDescent="0.2">
      <c r="A14" s="3" t="s">
        <v>43</v>
      </c>
      <c r="B14" s="9">
        <v>206</v>
      </c>
      <c r="C14" s="9">
        <v>45</v>
      </c>
      <c r="D14" s="9">
        <v>71</v>
      </c>
      <c r="E14" s="9">
        <v>90</v>
      </c>
      <c r="F14" s="9">
        <v>0</v>
      </c>
      <c r="G14" s="16">
        <v>103</v>
      </c>
      <c r="H14" s="17">
        <v>0</v>
      </c>
      <c r="I14" s="17">
        <v>42</v>
      </c>
      <c r="J14" s="17">
        <v>60</v>
      </c>
      <c r="K14" s="18">
        <v>0</v>
      </c>
      <c r="L14" s="9">
        <v>103</v>
      </c>
      <c r="M14" s="9">
        <v>45</v>
      </c>
      <c r="N14" s="9">
        <v>28</v>
      </c>
      <c r="O14" s="9">
        <v>30</v>
      </c>
      <c r="P14" s="9">
        <v>0</v>
      </c>
    </row>
    <row r="15" spans="1:16" x14ac:dyDescent="0.2">
      <c r="A15" s="3" t="s">
        <v>44</v>
      </c>
      <c r="B15" s="9">
        <v>2331</v>
      </c>
      <c r="C15" s="9">
        <v>1685</v>
      </c>
      <c r="D15" s="9">
        <v>296</v>
      </c>
      <c r="E15" s="9">
        <v>181</v>
      </c>
      <c r="F15" s="9">
        <v>170</v>
      </c>
      <c r="G15" s="16">
        <v>921</v>
      </c>
      <c r="H15" s="17">
        <v>629</v>
      </c>
      <c r="I15" s="17">
        <v>99</v>
      </c>
      <c r="J15" s="17">
        <v>150</v>
      </c>
      <c r="K15" s="18">
        <v>42</v>
      </c>
      <c r="L15" s="9">
        <v>1411</v>
      </c>
      <c r="M15" s="9">
        <v>1056</v>
      </c>
      <c r="N15" s="9">
        <v>197</v>
      </c>
      <c r="O15" s="9">
        <v>30</v>
      </c>
      <c r="P15" s="9">
        <v>127</v>
      </c>
    </row>
    <row r="16" spans="1:16" x14ac:dyDescent="0.2">
      <c r="A16" s="3" t="s">
        <v>45</v>
      </c>
      <c r="B16" s="9">
        <v>58</v>
      </c>
      <c r="C16" s="9">
        <v>0</v>
      </c>
      <c r="D16" s="9">
        <v>28</v>
      </c>
      <c r="E16" s="9">
        <v>30</v>
      </c>
      <c r="F16" s="9">
        <v>0</v>
      </c>
      <c r="G16" s="16">
        <v>14</v>
      </c>
      <c r="H16" s="17">
        <v>0</v>
      </c>
      <c r="I16" s="17">
        <v>14</v>
      </c>
      <c r="J16" s="17">
        <v>0</v>
      </c>
      <c r="K16" s="18">
        <v>0</v>
      </c>
      <c r="L16" s="9">
        <v>44</v>
      </c>
      <c r="M16" s="9">
        <v>0</v>
      </c>
      <c r="N16" s="9">
        <v>14</v>
      </c>
      <c r="O16" s="9">
        <v>30</v>
      </c>
      <c r="P16" s="9">
        <v>0</v>
      </c>
    </row>
    <row r="17" spans="1:16" x14ac:dyDescent="0.2">
      <c r="A17" s="3" t="s">
        <v>46</v>
      </c>
      <c r="B17" s="9">
        <v>466</v>
      </c>
      <c r="C17" s="9">
        <v>180</v>
      </c>
      <c r="D17" s="9">
        <v>226</v>
      </c>
      <c r="E17" s="9">
        <v>60</v>
      </c>
      <c r="F17" s="9">
        <v>0</v>
      </c>
      <c r="G17" s="16">
        <v>241</v>
      </c>
      <c r="H17" s="17">
        <v>112</v>
      </c>
      <c r="I17" s="17">
        <v>99</v>
      </c>
      <c r="J17" s="17">
        <v>30</v>
      </c>
      <c r="K17" s="18">
        <v>0</v>
      </c>
      <c r="L17" s="9">
        <v>224</v>
      </c>
      <c r="M17" s="9">
        <v>67</v>
      </c>
      <c r="N17" s="9">
        <v>127</v>
      </c>
      <c r="O17" s="9">
        <v>30</v>
      </c>
      <c r="P17" s="9">
        <v>0</v>
      </c>
    </row>
    <row r="18" spans="1:16" x14ac:dyDescent="0.2">
      <c r="A18" s="3" t="s">
        <v>47</v>
      </c>
      <c r="B18" s="9">
        <v>200</v>
      </c>
      <c r="C18" s="9">
        <v>157</v>
      </c>
      <c r="D18" s="9">
        <v>42</v>
      </c>
      <c r="E18" s="9">
        <v>0</v>
      </c>
      <c r="F18" s="9">
        <v>0</v>
      </c>
      <c r="G18" s="16">
        <v>59</v>
      </c>
      <c r="H18" s="17">
        <v>45</v>
      </c>
      <c r="I18" s="17">
        <v>14</v>
      </c>
      <c r="J18" s="17">
        <v>0</v>
      </c>
      <c r="K18" s="18">
        <v>0</v>
      </c>
      <c r="L18" s="9">
        <v>141</v>
      </c>
      <c r="M18" s="9">
        <v>112</v>
      </c>
      <c r="N18" s="9">
        <v>28</v>
      </c>
      <c r="O18" s="9">
        <v>0</v>
      </c>
      <c r="P18" s="9">
        <v>0</v>
      </c>
    </row>
    <row r="19" spans="1:16" x14ac:dyDescent="0.2">
      <c r="A19" s="3" t="s">
        <v>48</v>
      </c>
      <c r="B19" s="9">
        <v>137</v>
      </c>
      <c r="C19" s="9">
        <v>22</v>
      </c>
      <c r="D19" s="9">
        <v>85</v>
      </c>
      <c r="E19" s="9">
        <v>30</v>
      </c>
      <c r="F19" s="9">
        <v>0</v>
      </c>
      <c r="G19" s="16">
        <v>28</v>
      </c>
      <c r="H19" s="17">
        <v>0</v>
      </c>
      <c r="I19" s="17">
        <v>28</v>
      </c>
      <c r="J19" s="17">
        <v>0</v>
      </c>
      <c r="K19" s="18">
        <v>0</v>
      </c>
      <c r="L19" s="9">
        <v>109</v>
      </c>
      <c r="M19" s="9">
        <v>22</v>
      </c>
      <c r="N19" s="9">
        <v>56</v>
      </c>
      <c r="O19" s="9">
        <v>30</v>
      </c>
      <c r="P19" s="9">
        <v>0</v>
      </c>
    </row>
    <row r="20" spans="1:16" x14ac:dyDescent="0.2">
      <c r="A20" s="3" t="s">
        <v>49</v>
      </c>
      <c r="B20" s="9">
        <v>404</v>
      </c>
      <c r="C20" s="9">
        <v>270</v>
      </c>
      <c r="D20" s="9">
        <v>14</v>
      </c>
      <c r="E20" s="9">
        <v>120</v>
      </c>
      <c r="F20" s="9">
        <v>0</v>
      </c>
      <c r="G20" s="16">
        <v>217</v>
      </c>
      <c r="H20" s="17">
        <v>157</v>
      </c>
      <c r="I20" s="17">
        <v>0</v>
      </c>
      <c r="J20" s="17">
        <v>60</v>
      </c>
      <c r="K20" s="18">
        <v>0</v>
      </c>
      <c r="L20" s="9">
        <v>187</v>
      </c>
      <c r="M20" s="9">
        <v>112</v>
      </c>
      <c r="N20" s="9">
        <v>14</v>
      </c>
      <c r="O20" s="9">
        <v>60</v>
      </c>
      <c r="P20" s="9">
        <v>0</v>
      </c>
    </row>
    <row r="21" spans="1:16" x14ac:dyDescent="0.2">
      <c r="A21" s="3" t="s">
        <v>50</v>
      </c>
      <c r="B21" s="9">
        <v>180</v>
      </c>
      <c r="C21" s="9">
        <v>90</v>
      </c>
      <c r="D21" s="9">
        <v>0</v>
      </c>
      <c r="E21" s="9">
        <v>90</v>
      </c>
      <c r="F21" s="9">
        <v>0</v>
      </c>
      <c r="G21" s="16">
        <v>97</v>
      </c>
      <c r="H21" s="17">
        <v>67</v>
      </c>
      <c r="I21" s="17">
        <v>0</v>
      </c>
      <c r="J21" s="17">
        <v>30</v>
      </c>
      <c r="K21" s="18">
        <v>0</v>
      </c>
      <c r="L21" s="9">
        <v>83</v>
      </c>
      <c r="M21" s="9">
        <v>22</v>
      </c>
      <c r="N21" s="9">
        <v>0</v>
      </c>
      <c r="O21" s="9">
        <v>60</v>
      </c>
      <c r="P21" s="9">
        <v>0</v>
      </c>
    </row>
    <row r="22" spans="1:16" x14ac:dyDescent="0.2">
      <c r="A22" s="3" t="s">
        <v>51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16">
        <v>0</v>
      </c>
      <c r="H22" s="17">
        <v>0</v>
      </c>
      <c r="I22" s="17">
        <v>0</v>
      </c>
      <c r="J22" s="17">
        <v>0</v>
      </c>
      <c r="K22" s="18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x14ac:dyDescent="0.2">
      <c r="A23" s="3" t="s">
        <v>52</v>
      </c>
      <c r="B23" s="9">
        <v>51</v>
      </c>
      <c r="C23" s="9">
        <v>22</v>
      </c>
      <c r="D23" s="9">
        <v>28</v>
      </c>
      <c r="E23" s="9">
        <v>0</v>
      </c>
      <c r="F23" s="9">
        <v>0</v>
      </c>
      <c r="G23" s="16">
        <v>37</v>
      </c>
      <c r="H23" s="17">
        <v>22</v>
      </c>
      <c r="I23" s="17">
        <v>14</v>
      </c>
      <c r="J23" s="17">
        <v>0</v>
      </c>
      <c r="K23" s="18">
        <v>0</v>
      </c>
      <c r="L23" s="9">
        <v>14</v>
      </c>
      <c r="M23" s="9">
        <v>0</v>
      </c>
      <c r="N23" s="9">
        <v>14</v>
      </c>
      <c r="O23" s="9">
        <v>0</v>
      </c>
      <c r="P23" s="9">
        <v>0</v>
      </c>
    </row>
    <row r="24" spans="1:16" x14ac:dyDescent="0.2">
      <c r="A24" s="3" t="s">
        <v>53</v>
      </c>
      <c r="B24" s="9">
        <v>30</v>
      </c>
      <c r="C24" s="9">
        <v>0</v>
      </c>
      <c r="D24" s="9">
        <v>0</v>
      </c>
      <c r="E24" s="9">
        <v>30</v>
      </c>
      <c r="F24" s="9">
        <v>0</v>
      </c>
      <c r="G24" s="16">
        <v>0</v>
      </c>
      <c r="H24" s="17">
        <v>0</v>
      </c>
      <c r="I24" s="17">
        <v>0</v>
      </c>
      <c r="J24" s="17">
        <v>0</v>
      </c>
      <c r="K24" s="18">
        <v>0</v>
      </c>
      <c r="L24" s="9">
        <v>30</v>
      </c>
      <c r="M24" s="9">
        <v>0</v>
      </c>
      <c r="N24" s="9">
        <v>0</v>
      </c>
      <c r="O24" s="9">
        <v>30</v>
      </c>
      <c r="P24" s="9">
        <v>0</v>
      </c>
    </row>
    <row r="25" spans="1:16" x14ac:dyDescent="0.2">
      <c r="A25" s="3" t="s">
        <v>54</v>
      </c>
      <c r="B25" s="9">
        <v>276</v>
      </c>
      <c r="C25" s="9">
        <v>202</v>
      </c>
      <c r="D25" s="9">
        <v>14</v>
      </c>
      <c r="E25" s="9">
        <v>60</v>
      </c>
      <c r="F25" s="9">
        <v>0</v>
      </c>
      <c r="G25" s="16">
        <v>150</v>
      </c>
      <c r="H25" s="17">
        <v>90</v>
      </c>
      <c r="I25" s="17">
        <v>0</v>
      </c>
      <c r="J25" s="17">
        <v>60</v>
      </c>
      <c r="K25" s="18">
        <v>0</v>
      </c>
      <c r="L25" s="9">
        <v>126</v>
      </c>
      <c r="M25" s="9">
        <v>112</v>
      </c>
      <c r="N25" s="9">
        <v>14</v>
      </c>
      <c r="O25" s="9">
        <v>0</v>
      </c>
      <c r="P25" s="9">
        <v>0</v>
      </c>
    </row>
    <row r="26" spans="1:16" x14ac:dyDescent="0.2">
      <c r="A26" s="3" t="s">
        <v>44</v>
      </c>
      <c r="B26" s="9">
        <v>45</v>
      </c>
      <c r="C26" s="9">
        <v>45</v>
      </c>
      <c r="D26" s="9">
        <v>0</v>
      </c>
      <c r="E26" s="9">
        <v>0</v>
      </c>
      <c r="F26" s="9">
        <v>0</v>
      </c>
      <c r="G26" s="16">
        <v>0</v>
      </c>
      <c r="H26" s="17">
        <v>0</v>
      </c>
      <c r="I26" s="17">
        <v>0</v>
      </c>
      <c r="J26" s="17">
        <v>0</v>
      </c>
      <c r="K26" s="18">
        <v>0</v>
      </c>
      <c r="L26" s="9">
        <v>45</v>
      </c>
      <c r="M26" s="9">
        <v>45</v>
      </c>
      <c r="N26" s="9">
        <v>0</v>
      </c>
      <c r="O26" s="9">
        <v>0</v>
      </c>
      <c r="P26" s="9">
        <v>0</v>
      </c>
    </row>
    <row r="27" spans="1:16" x14ac:dyDescent="0.2">
      <c r="A27" s="3"/>
      <c r="B27" s="9"/>
      <c r="C27" s="9"/>
      <c r="D27" s="9"/>
      <c r="E27" s="9"/>
      <c r="F27" s="9"/>
      <c r="G27" s="16"/>
      <c r="H27" s="17"/>
      <c r="I27" s="17"/>
      <c r="J27" s="17"/>
      <c r="K27" s="18"/>
      <c r="L27" s="9"/>
      <c r="M27" s="9"/>
      <c r="N27" s="9"/>
      <c r="O27" s="9"/>
      <c r="P27" s="9"/>
    </row>
    <row r="28" spans="1:16" x14ac:dyDescent="0.2">
      <c r="A28" s="3"/>
      <c r="B28" s="9"/>
      <c r="C28" s="9"/>
      <c r="D28" s="9"/>
      <c r="E28" s="9"/>
      <c r="F28" s="9"/>
      <c r="G28" s="16"/>
      <c r="H28" s="17"/>
      <c r="I28" s="17"/>
      <c r="J28" s="17"/>
      <c r="K28" s="18"/>
      <c r="L28" s="9"/>
      <c r="M28" s="9"/>
      <c r="N28" s="9"/>
      <c r="O28" s="9"/>
      <c r="P28" s="9"/>
    </row>
    <row r="29" spans="1:16" x14ac:dyDescent="0.2">
      <c r="A29" s="3"/>
      <c r="B29" s="9"/>
      <c r="C29" s="9"/>
      <c r="D29" s="9"/>
      <c r="E29" s="9"/>
      <c r="F29" s="9"/>
      <c r="G29" s="16"/>
      <c r="H29" s="17"/>
      <c r="I29" s="17"/>
      <c r="J29" s="17"/>
      <c r="K29" s="18"/>
      <c r="L29" s="9"/>
      <c r="M29" s="9"/>
      <c r="N29" s="9"/>
      <c r="O29" s="9"/>
      <c r="P29" s="9"/>
    </row>
    <row r="30" spans="1:16" x14ac:dyDescent="0.2">
      <c r="A30" s="3"/>
      <c r="B30" s="9"/>
      <c r="C30" s="9"/>
      <c r="D30" s="9"/>
      <c r="E30" s="9"/>
      <c r="F30" s="9"/>
      <c r="G30" s="16"/>
      <c r="H30" s="17"/>
      <c r="I30" s="17"/>
      <c r="J30" s="17"/>
      <c r="K30" s="18"/>
      <c r="L30" s="9"/>
      <c r="M30" s="9"/>
      <c r="N30" s="9"/>
      <c r="O30" s="9"/>
      <c r="P30" s="9"/>
    </row>
    <row r="31" spans="1:16" x14ac:dyDescent="0.2">
      <c r="A31" s="3"/>
      <c r="B31" s="9"/>
      <c r="C31" s="9"/>
      <c r="D31" s="9"/>
      <c r="E31" s="9"/>
      <c r="F31" s="9"/>
      <c r="G31" s="16"/>
      <c r="H31" s="17"/>
      <c r="I31" s="17"/>
      <c r="J31" s="17"/>
      <c r="K31" s="18"/>
      <c r="L31" s="9"/>
      <c r="M31" s="9"/>
      <c r="N31" s="9"/>
      <c r="O31" s="9"/>
      <c r="P31" s="9"/>
    </row>
    <row r="32" spans="1:16" x14ac:dyDescent="0.2">
      <c r="A32" s="11" t="s">
        <v>239</v>
      </c>
      <c r="B32" s="3"/>
      <c r="C32" s="3"/>
      <c r="D32" s="3"/>
      <c r="E32" s="3"/>
      <c r="F32" s="3"/>
      <c r="G32" s="19"/>
      <c r="H32" s="12"/>
      <c r="I32" s="12"/>
      <c r="J32" s="12"/>
      <c r="K32" s="20"/>
      <c r="L32" s="3"/>
      <c r="M32" s="3"/>
      <c r="N32" s="3"/>
      <c r="O32" s="3"/>
      <c r="P32" s="3"/>
    </row>
    <row r="33" spans="1:16" x14ac:dyDescent="0.2">
      <c r="A33" s="3" t="s">
        <v>0</v>
      </c>
      <c r="B33" s="9">
        <v>24048</v>
      </c>
      <c r="C33" s="9">
        <v>11478</v>
      </c>
      <c r="D33" s="9">
        <v>6630</v>
      </c>
      <c r="E33" s="9">
        <v>3522</v>
      </c>
      <c r="F33" s="9">
        <v>2419</v>
      </c>
      <c r="G33" s="16">
        <v>11071</v>
      </c>
      <c r="H33" s="17">
        <v>5031</v>
      </c>
      <c r="I33" s="17">
        <v>3118</v>
      </c>
      <c r="J33" s="17">
        <v>1776</v>
      </c>
      <c r="K33" s="18">
        <v>1146</v>
      </c>
      <c r="L33" s="9">
        <v>12978</v>
      </c>
      <c r="M33" s="9">
        <v>6446</v>
      </c>
      <c r="N33" s="9">
        <v>3512</v>
      </c>
      <c r="O33" s="9">
        <v>1746</v>
      </c>
      <c r="P33" s="9">
        <v>1273</v>
      </c>
    </row>
    <row r="34" spans="1:16" x14ac:dyDescent="0.2">
      <c r="A34" s="3" t="s">
        <v>55</v>
      </c>
      <c r="B34" s="9">
        <v>13436</v>
      </c>
      <c r="C34" s="9">
        <v>6648</v>
      </c>
      <c r="D34" s="9">
        <v>3541</v>
      </c>
      <c r="E34" s="9">
        <v>2950</v>
      </c>
      <c r="F34" s="9">
        <v>297</v>
      </c>
      <c r="G34" s="16">
        <v>6049</v>
      </c>
      <c r="H34" s="17">
        <v>2920</v>
      </c>
      <c r="I34" s="17">
        <v>1467</v>
      </c>
      <c r="J34" s="17">
        <v>1535</v>
      </c>
      <c r="K34" s="18">
        <v>127</v>
      </c>
      <c r="L34" s="9">
        <v>7387</v>
      </c>
      <c r="M34" s="9">
        <v>3729</v>
      </c>
      <c r="N34" s="9">
        <v>2074</v>
      </c>
      <c r="O34" s="9">
        <v>1415</v>
      </c>
      <c r="P34" s="9">
        <v>170</v>
      </c>
    </row>
    <row r="35" spans="1:16" x14ac:dyDescent="0.2">
      <c r="A35" s="3" t="s">
        <v>56</v>
      </c>
      <c r="B35" s="9">
        <v>9151</v>
      </c>
      <c r="C35" s="9">
        <v>4290</v>
      </c>
      <c r="D35" s="9">
        <v>2638</v>
      </c>
      <c r="E35" s="9">
        <v>271</v>
      </c>
      <c r="F35" s="9">
        <v>1952</v>
      </c>
      <c r="G35" s="16">
        <v>4313</v>
      </c>
      <c r="H35" s="17">
        <v>1864</v>
      </c>
      <c r="I35" s="17">
        <v>1425</v>
      </c>
      <c r="J35" s="17">
        <v>90</v>
      </c>
      <c r="K35" s="18">
        <v>934</v>
      </c>
      <c r="L35" s="9">
        <v>4838</v>
      </c>
      <c r="M35" s="9">
        <v>2426</v>
      </c>
      <c r="N35" s="9">
        <v>1213</v>
      </c>
      <c r="O35" s="9">
        <v>181</v>
      </c>
      <c r="P35" s="9">
        <v>1019</v>
      </c>
    </row>
    <row r="36" spans="1:16" x14ac:dyDescent="0.2">
      <c r="A36" s="3" t="s">
        <v>57</v>
      </c>
      <c r="B36" s="9">
        <v>125</v>
      </c>
      <c r="C36" s="9">
        <v>22</v>
      </c>
      <c r="D36" s="9">
        <v>42</v>
      </c>
      <c r="E36" s="9">
        <v>60</v>
      </c>
      <c r="F36" s="9">
        <v>0</v>
      </c>
      <c r="G36" s="16">
        <v>37</v>
      </c>
      <c r="H36" s="17">
        <v>22</v>
      </c>
      <c r="I36" s="17">
        <v>14</v>
      </c>
      <c r="J36" s="17">
        <v>0</v>
      </c>
      <c r="K36" s="18">
        <v>0</v>
      </c>
      <c r="L36" s="9">
        <v>88</v>
      </c>
      <c r="M36" s="9">
        <v>0</v>
      </c>
      <c r="N36" s="9">
        <v>28</v>
      </c>
      <c r="O36" s="9">
        <v>60</v>
      </c>
      <c r="P36" s="9">
        <v>0</v>
      </c>
    </row>
    <row r="37" spans="1:16" x14ac:dyDescent="0.2">
      <c r="A37" s="3" t="s">
        <v>58</v>
      </c>
      <c r="B37" s="9">
        <v>507</v>
      </c>
      <c r="C37" s="9">
        <v>404</v>
      </c>
      <c r="D37" s="9">
        <v>42</v>
      </c>
      <c r="E37" s="9">
        <v>60</v>
      </c>
      <c r="F37" s="9">
        <v>0</v>
      </c>
      <c r="G37" s="16">
        <v>238</v>
      </c>
      <c r="H37" s="17">
        <v>180</v>
      </c>
      <c r="I37" s="17">
        <v>28</v>
      </c>
      <c r="J37" s="17">
        <v>30</v>
      </c>
      <c r="K37" s="18">
        <v>0</v>
      </c>
      <c r="L37" s="9">
        <v>269</v>
      </c>
      <c r="M37" s="9">
        <v>225</v>
      </c>
      <c r="N37" s="9">
        <v>14</v>
      </c>
      <c r="O37" s="9">
        <v>30</v>
      </c>
      <c r="P37" s="9">
        <v>0</v>
      </c>
    </row>
    <row r="38" spans="1:16" x14ac:dyDescent="0.2">
      <c r="A38" s="3" t="s">
        <v>59</v>
      </c>
      <c r="B38" s="9">
        <v>150</v>
      </c>
      <c r="C38" s="9">
        <v>0</v>
      </c>
      <c r="D38" s="9">
        <v>0</v>
      </c>
      <c r="E38" s="9">
        <v>150</v>
      </c>
      <c r="F38" s="9">
        <v>0</v>
      </c>
      <c r="G38" s="16">
        <v>120</v>
      </c>
      <c r="H38" s="17">
        <v>0</v>
      </c>
      <c r="I38" s="17">
        <v>0</v>
      </c>
      <c r="J38" s="17">
        <v>120</v>
      </c>
      <c r="K38" s="18">
        <v>0</v>
      </c>
      <c r="L38" s="9">
        <v>30</v>
      </c>
      <c r="M38" s="9">
        <v>0</v>
      </c>
      <c r="N38" s="9">
        <v>0</v>
      </c>
      <c r="O38" s="9">
        <v>30</v>
      </c>
      <c r="P38" s="9">
        <v>0</v>
      </c>
    </row>
    <row r="39" spans="1:16" x14ac:dyDescent="0.2">
      <c r="A39" s="3" t="s">
        <v>60</v>
      </c>
      <c r="B39" s="9">
        <v>28</v>
      </c>
      <c r="C39" s="9">
        <v>0</v>
      </c>
      <c r="D39" s="9">
        <v>28</v>
      </c>
      <c r="E39" s="9">
        <v>0</v>
      </c>
      <c r="F39" s="9">
        <v>0</v>
      </c>
      <c r="G39" s="16">
        <v>14</v>
      </c>
      <c r="H39" s="17">
        <v>0</v>
      </c>
      <c r="I39" s="17">
        <v>14</v>
      </c>
      <c r="J39" s="17">
        <v>0</v>
      </c>
      <c r="K39" s="18">
        <v>0</v>
      </c>
      <c r="L39" s="9">
        <v>14</v>
      </c>
      <c r="M39" s="9">
        <v>0</v>
      </c>
      <c r="N39" s="9">
        <v>14</v>
      </c>
      <c r="O39" s="9">
        <v>0</v>
      </c>
      <c r="P39" s="9">
        <v>0</v>
      </c>
    </row>
    <row r="40" spans="1:16" x14ac:dyDescent="0.2">
      <c r="A40" s="3" t="s">
        <v>61</v>
      </c>
      <c r="B40" s="9">
        <v>99</v>
      </c>
      <c r="C40" s="9">
        <v>0</v>
      </c>
      <c r="D40" s="9">
        <v>99</v>
      </c>
      <c r="E40" s="9">
        <v>0</v>
      </c>
      <c r="F40" s="9">
        <v>0</v>
      </c>
      <c r="G40" s="16">
        <v>42</v>
      </c>
      <c r="H40" s="17">
        <v>0</v>
      </c>
      <c r="I40" s="17">
        <v>42</v>
      </c>
      <c r="J40" s="17">
        <v>0</v>
      </c>
      <c r="K40" s="18">
        <v>0</v>
      </c>
      <c r="L40" s="9">
        <v>56</v>
      </c>
      <c r="M40" s="9">
        <v>0</v>
      </c>
      <c r="N40" s="9">
        <v>56</v>
      </c>
      <c r="O40" s="9">
        <v>0</v>
      </c>
      <c r="P40" s="9">
        <v>0</v>
      </c>
    </row>
    <row r="41" spans="1:16" x14ac:dyDescent="0.2">
      <c r="A41" s="3" t="s">
        <v>62</v>
      </c>
      <c r="B41" s="9">
        <v>538</v>
      </c>
      <c r="C41" s="9">
        <v>112</v>
      </c>
      <c r="D41" s="9">
        <v>226</v>
      </c>
      <c r="E41" s="9">
        <v>30</v>
      </c>
      <c r="F41" s="9">
        <v>170</v>
      </c>
      <c r="G41" s="16">
        <v>243</v>
      </c>
      <c r="H41" s="17">
        <v>45</v>
      </c>
      <c r="I41" s="17">
        <v>113</v>
      </c>
      <c r="J41" s="17">
        <v>0</v>
      </c>
      <c r="K41" s="18">
        <v>85</v>
      </c>
      <c r="L41" s="9">
        <v>295</v>
      </c>
      <c r="M41" s="9">
        <v>67</v>
      </c>
      <c r="N41" s="9">
        <v>113</v>
      </c>
      <c r="O41" s="9">
        <v>30</v>
      </c>
      <c r="P41" s="9">
        <v>85</v>
      </c>
    </row>
    <row r="42" spans="1:16" x14ac:dyDescent="0.2">
      <c r="A42" s="3" t="s">
        <v>63</v>
      </c>
      <c r="B42" s="9">
        <v>14</v>
      </c>
      <c r="C42" s="9">
        <v>0</v>
      </c>
      <c r="D42" s="9">
        <v>14</v>
      </c>
      <c r="E42" s="9">
        <v>0</v>
      </c>
      <c r="F42" s="9">
        <v>0</v>
      </c>
      <c r="G42" s="21">
        <v>14</v>
      </c>
      <c r="H42" s="22">
        <v>0</v>
      </c>
      <c r="I42" s="22">
        <v>14</v>
      </c>
      <c r="J42" s="22">
        <v>0</v>
      </c>
      <c r="K42" s="23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4.4" x14ac:dyDescent="0.3">
      <c r="A43" s="1" t="s">
        <v>235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</row>
    <row r="44" spans="1:16" ht="14.4" x14ac:dyDescent="0.3">
      <c r="A44" s="2" t="s">
        <v>265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</sheetData>
  <mergeCells count="3">
    <mergeCell ref="G2:K2"/>
    <mergeCell ref="L2:P2"/>
    <mergeCell ref="B2:F2"/>
  </mergeCells>
  <pageMargins left="0.7" right="0.7" top="0.75" bottom="0.75" header="0.3" footer="0.3"/>
  <pageSetup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"/>
  <sheetViews>
    <sheetView view="pageBreakPreview" zoomScaleNormal="100" zoomScaleSheetLayoutView="100" workbookViewId="0">
      <selection activeCell="L17" sqref="L17"/>
    </sheetView>
  </sheetViews>
  <sheetFormatPr defaultColWidth="9.109375" defaultRowHeight="10.199999999999999" x14ac:dyDescent="0.2"/>
  <cols>
    <col min="1" max="1" width="12.6640625" style="3" customWidth="1"/>
    <col min="2" max="16" width="7.33203125" style="3" customWidth="1"/>
    <col min="17" max="16384" width="9.109375" style="3"/>
  </cols>
  <sheetData>
    <row r="1" spans="1:16" x14ac:dyDescent="0.2">
      <c r="A1" s="3" t="s">
        <v>267</v>
      </c>
    </row>
    <row r="2" spans="1:16" x14ac:dyDescent="0.2">
      <c r="A2" s="4"/>
      <c r="B2" s="118" t="s">
        <v>0</v>
      </c>
      <c r="C2" s="118"/>
      <c r="D2" s="118"/>
      <c r="E2" s="118"/>
      <c r="F2" s="118"/>
      <c r="G2" s="118" t="s">
        <v>1</v>
      </c>
      <c r="H2" s="118"/>
      <c r="I2" s="118"/>
      <c r="J2" s="118"/>
      <c r="K2" s="118"/>
      <c r="L2" s="118" t="s">
        <v>2</v>
      </c>
      <c r="M2" s="118"/>
      <c r="N2" s="118"/>
      <c r="O2" s="118"/>
      <c r="P2" s="119"/>
    </row>
    <row r="3" spans="1:16" x14ac:dyDescent="0.2">
      <c r="A3" s="5" t="s">
        <v>259</v>
      </c>
      <c r="B3" s="6" t="s">
        <v>0</v>
      </c>
      <c r="C3" s="6" t="s">
        <v>3</v>
      </c>
      <c r="D3" s="6" t="s">
        <v>236</v>
      </c>
      <c r="E3" s="6" t="s">
        <v>5</v>
      </c>
      <c r="F3" s="6" t="s">
        <v>237</v>
      </c>
      <c r="G3" s="6" t="s">
        <v>0</v>
      </c>
      <c r="H3" s="6" t="s">
        <v>3</v>
      </c>
      <c r="I3" s="6" t="s">
        <v>236</v>
      </c>
      <c r="J3" s="6" t="s">
        <v>5</v>
      </c>
      <c r="K3" s="6" t="s">
        <v>237</v>
      </c>
      <c r="L3" s="6" t="s">
        <v>0</v>
      </c>
      <c r="M3" s="6" t="s">
        <v>3</v>
      </c>
      <c r="N3" s="6" t="s">
        <v>236</v>
      </c>
      <c r="O3" s="6" t="s">
        <v>5</v>
      </c>
      <c r="P3" s="7" t="s">
        <v>237</v>
      </c>
    </row>
    <row r="4" spans="1:16" ht="9.6" customHeight="1" x14ac:dyDescent="0.2">
      <c r="A4" s="11" t="s">
        <v>240</v>
      </c>
      <c r="G4" s="15"/>
      <c r="H4" s="8"/>
      <c r="I4" s="8"/>
      <c r="J4" s="8"/>
      <c r="K4" s="4"/>
    </row>
    <row r="5" spans="1:16" ht="9.6" customHeight="1" x14ac:dyDescent="0.2">
      <c r="A5" s="11"/>
      <c r="G5" s="19"/>
      <c r="H5" s="12"/>
      <c r="I5" s="12"/>
      <c r="J5" s="12"/>
      <c r="K5" s="20"/>
    </row>
    <row r="6" spans="1:16" x14ac:dyDescent="0.2">
      <c r="A6" s="3" t="s">
        <v>0</v>
      </c>
      <c r="B6" s="9">
        <v>24048</v>
      </c>
      <c r="C6" s="9">
        <v>11478</v>
      </c>
      <c r="D6" s="9">
        <v>6630</v>
      </c>
      <c r="E6" s="9">
        <v>3522</v>
      </c>
      <c r="F6" s="9">
        <v>2419</v>
      </c>
      <c r="G6" s="16">
        <v>11071</v>
      </c>
      <c r="H6" s="17">
        <v>5031</v>
      </c>
      <c r="I6" s="17">
        <v>3118</v>
      </c>
      <c r="J6" s="17">
        <v>1776</v>
      </c>
      <c r="K6" s="18">
        <v>1146</v>
      </c>
      <c r="L6" s="9">
        <v>12978</v>
      </c>
      <c r="M6" s="9">
        <v>6446</v>
      </c>
      <c r="N6" s="9">
        <v>3512</v>
      </c>
      <c r="O6" s="9">
        <v>1746</v>
      </c>
      <c r="P6" s="9">
        <v>1273</v>
      </c>
    </row>
    <row r="7" spans="1:16" x14ac:dyDescent="0.2">
      <c r="A7" s="3" t="s">
        <v>64</v>
      </c>
      <c r="B7" s="9">
        <v>11705</v>
      </c>
      <c r="C7" s="9">
        <v>10781</v>
      </c>
      <c r="D7" s="9">
        <v>550</v>
      </c>
      <c r="E7" s="9">
        <v>331</v>
      </c>
      <c r="F7" s="9">
        <v>42</v>
      </c>
      <c r="G7" s="16">
        <v>5028</v>
      </c>
      <c r="H7" s="17">
        <v>4784</v>
      </c>
      <c r="I7" s="17">
        <v>183</v>
      </c>
      <c r="J7" s="17">
        <v>60</v>
      </c>
      <c r="K7" s="18">
        <v>0</v>
      </c>
      <c r="L7" s="9">
        <v>6677</v>
      </c>
      <c r="M7" s="9">
        <v>5997</v>
      </c>
      <c r="N7" s="9">
        <v>367</v>
      </c>
      <c r="O7" s="9">
        <v>271</v>
      </c>
      <c r="P7" s="9">
        <v>42</v>
      </c>
    </row>
    <row r="8" spans="1:16" x14ac:dyDescent="0.2">
      <c r="A8" s="3" t="s">
        <v>65</v>
      </c>
      <c r="B8" s="9">
        <v>6153</v>
      </c>
      <c r="C8" s="9">
        <v>382</v>
      </c>
      <c r="D8" s="9">
        <v>5741</v>
      </c>
      <c r="E8" s="9">
        <v>30</v>
      </c>
      <c r="F8" s="9">
        <v>0</v>
      </c>
      <c r="G8" s="16">
        <v>2987</v>
      </c>
      <c r="H8" s="17">
        <v>180</v>
      </c>
      <c r="I8" s="17">
        <v>2807</v>
      </c>
      <c r="J8" s="17">
        <v>0</v>
      </c>
      <c r="K8" s="18">
        <v>0</v>
      </c>
      <c r="L8" s="9">
        <v>3166</v>
      </c>
      <c r="M8" s="9">
        <v>202</v>
      </c>
      <c r="N8" s="9">
        <v>2934</v>
      </c>
      <c r="O8" s="9">
        <v>30</v>
      </c>
      <c r="P8" s="9">
        <v>0</v>
      </c>
    </row>
    <row r="9" spans="1:16" x14ac:dyDescent="0.2">
      <c r="A9" s="3" t="s">
        <v>66</v>
      </c>
      <c r="B9" s="9">
        <v>2478</v>
      </c>
      <c r="C9" s="9">
        <v>45</v>
      </c>
      <c r="D9" s="9">
        <v>56</v>
      </c>
      <c r="E9" s="9">
        <v>0</v>
      </c>
      <c r="F9" s="9">
        <v>2377</v>
      </c>
      <c r="G9" s="16">
        <v>1168</v>
      </c>
      <c r="H9" s="17">
        <v>22</v>
      </c>
      <c r="I9" s="17">
        <v>0</v>
      </c>
      <c r="J9" s="17">
        <v>0</v>
      </c>
      <c r="K9" s="18">
        <v>1146</v>
      </c>
      <c r="L9" s="9">
        <v>1310</v>
      </c>
      <c r="M9" s="9">
        <v>22</v>
      </c>
      <c r="N9" s="9">
        <v>56</v>
      </c>
      <c r="O9" s="9">
        <v>0</v>
      </c>
      <c r="P9" s="9">
        <v>1231</v>
      </c>
    </row>
    <row r="10" spans="1:16" x14ac:dyDescent="0.2">
      <c r="A10" s="3" t="s">
        <v>67</v>
      </c>
      <c r="B10" s="9">
        <v>865</v>
      </c>
      <c r="C10" s="9">
        <v>22</v>
      </c>
      <c r="D10" s="9">
        <v>0</v>
      </c>
      <c r="E10" s="9">
        <v>843</v>
      </c>
      <c r="F10" s="9">
        <v>0</v>
      </c>
      <c r="G10" s="16">
        <v>504</v>
      </c>
      <c r="H10" s="17">
        <v>22</v>
      </c>
      <c r="I10" s="17">
        <v>0</v>
      </c>
      <c r="J10" s="17">
        <v>482</v>
      </c>
      <c r="K10" s="18">
        <v>0</v>
      </c>
      <c r="L10" s="9">
        <v>361</v>
      </c>
      <c r="M10" s="9">
        <v>0</v>
      </c>
      <c r="N10" s="9">
        <v>0</v>
      </c>
      <c r="O10" s="9">
        <v>361</v>
      </c>
      <c r="P10" s="9">
        <v>0</v>
      </c>
    </row>
    <row r="11" spans="1:16" x14ac:dyDescent="0.2">
      <c r="A11" s="3" t="s">
        <v>68</v>
      </c>
      <c r="B11" s="9">
        <v>2096</v>
      </c>
      <c r="C11" s="9">
        <v>67</v>
      </c>
      <c r="D11" s="9">
        <v>42</v>
      </c>
      <c r="E11" s="9">
        <v>1987</v>
      </c>
      <c r="F11" s="9">
        <v>0</v>
      </c>
      <c r="G11" s="16">
        <v>1239</v>
      </c>
      <c r="H11" s="17">
        <v>22</v>
      </c>
      <c r="I11" s="17">
        <v>42</v>
      </c>
      <c r="J11" s="17">
        <v>1174</v>
      </c>
      <c r="K11" s="18">
        <v>0</v>
      </c>
      <c r="L11" s="9">
        <v>858</v>
      </c>
      <c r="M11" s="9">
        <v>45</v>
      </c>
      <c r="N11" s="9">
        <v>0</v>
      </c>
      <c r="O11" s="9">
        <v>813</v>
      </c>
      <c r="P11" s="9">
        <v>0</v>
      </c>
    </row>
    <row r="12" spans="1:16" x14ac:dyDescent="0.2">
      <c r="A12" s="3" t="s">
        <v>69</v>
      </c>
      <c r="B12" s="9">
        <v>751</v>
      </c>
      <c r="C12" s="9">
        <v>180</v>
      </c>
      <c r="D12" s="9">
        <v>240</v>
      </c>
      <c r="E12" s="9">
        <v>331</v>
      </c>
      <c r="F12" s="9">
        <v>0</v>
      </c>
      <c r="G12" s="16">
        <v>145</v>
      </c>
      <c r="H12" s="17">
        <v>0</v>
      </c>
      <c r="I12" s="17">
        <v>85</v>
      </c>
      <c r="J12" s="17">
        <v>60</v>
      </c>
      <c r="K12" s="18">
        <v>0</v>
      </c>
      <c r="L12" s="9">
        <v>606</v>
      </c>
      <c r="M12" s="9">
        <v>180</v>
      </c>
      <c r="N12" s="9">
        <v>155</v>
      </c>
      <c r="O12" s="9">
        <v>271</v>
      </c>
      <c r="P12" s="9">
        <v>0</v>
      </c>
    </row>
    <row r="13" spans="1:16" x14ac:dyDescent="0.2">
      <c r="B13" s="9"/>
      <c r="C13" s="9"/>
      <c r="D13" s="9"/>
      <c r="E13" s="9"/>
      <c r="F13" s="9"/>
      <c r="G13" s="16"/>
      <c r="H13" s="17"/>
      <c r="I13" s="17"/>
      <c r="J13" s="17"/>
      <c r="K13" s="18"/>
      <c r="L13" s="9"/>
      <c r="M13" s="9"/>
      <c r="N13" s="9"/>
      <c r="O13" s="9"/>
      <c r="P13" s="9"/>
    </row>
    <row r="14" spans="1:16" x14ac:dyDescent="0.2">
      <c r="A14" s="11" t="s">
        <v>334</v>
      </c>
      <c r="B14" s="9"/>
      <c r="C14" s="9"/>
      <c r="D14" s="9"/>
      <c r="E14" s="9"/>
      <c r="F14" s="9"/>
      <c r="G14" s="16"/>
      <c r="H14" s="17"/>
      <c r="I14" s="17"/>
      <c r="J14" s="17"/>
      <c r="K14" s="18"/>
      <c r="L14" s="9"/>
      <c r="M14" s="9"/>
      <c r="N14" s="9"/>
      <c r="O14" s="9"/>
      <c r="P14" s="9"/>
    </row>
    <row r="15" spans="1:16" x14ac:dyDescent="0.2">
      <c r="A15" s="11"/>
      <c r="B15" s="9"/>
      <c r="C15" s="9"/>
      <c r="D15" s="9"/>
      <c r="E15" s="9"/>
      <c r="F15" s="9"/>
      <c r="G15" s="16"/>
      <c r="H15" s="17"/>
      <c r="I15" s="17"/>
      <c r="J15" s="17"/>
      <c r="K15" s="18"/>
      <c r="L15" s="9"/>
      <c r="M15" s="9"/>
      <c r="N15" s="9"/>
      <c r="O15" s="9"/>
      <c r="P15" s="9"/>
    </row>
    <row r="16" spans="1:16" x14ac:dyDescent="0.2">
      <c r="A16" s="3" t="s">
        <v>0</v>
      </c>
      <c r="B16" s="9">
        <v>24048</v>
      </c>
      <c r="C16" s="9">
        <v>11478</v>
      </c>
      <c r="D16" s="9">
        <v>6630</v>
      </c>
      <c r="E16" s="9">
        <v>3522</v>
      </c>
      <c r="F16" s="9">
        <v>2419</v>
      </c>
      <c r="G16" s="16">
        <v>11071</v>
      </c>
      <c r="H16" s="17">
        <v>5031</v>
      </c>
      <c r="I16" s="17">
        <v>3118</v>
      </c>
      <c r="J16" s="17">
        <v>1776</v>
      </c>
      <c r="K16" s="18">
        <v>1146</v>
      </c>
      <c r="L16" s="9">
        <v>12978</v>
      </c>
      <c r="M16" s="9">
        <v>6446</v>
      </c>
      <c r="N16" s="9">
        <v>3512</v>
      </c>
      <c r="O16" s="9">
        <v>1746</v>
      </c>
      <c r="P16" s="9">
        <v>1273</v>
      </c>
    </row>
    <row r="17" spans="1:16" x14ac:dyDescent="0.2">
      <c r="A17" s="3" t="s">
        <v>64</v>
      </c>
      <c r="B17" s="9">
        <v>397</v>
      </c>
      <c r="C17" s="9">
        <v>67</v>
      </c>
      <c r="D17" s="9">
        <v>28</v>
      </c>
      <c r="E17" s="9">
        <v>301</v>
      </c>
      <c r="F17" s="9">
        <v>0</v>
      </c>
      <c r="G17" s="16">
        <v>201</v>
      </c>
      <c r="H17" s="17">
        <v>22</v>
      </c>
      <c r="I17" s="17">
        <v>28</v>
      </c>
      <c r="J17" s="17">
        <v>150</v>
      </c>
      <c r="K17" s="18">
        <v>0</v>
      </c>
      <c r="L17" s="9">
        <v>195</v>
      </c>
      <c r="M17" s="9">
        <v>45</v>
      </c>
      <c r="N17" s="9">
        <v>0</v>
      </c>
      <c r="O17" s="9">
        <v>150</v>
      </c>
      <c r="P17" s="9">
        <v>0</v>
      </c>
    </row>
    <row r="18" spans="1:16" x14ac:dyDescent="0.2">
      <c r="A18" s="3" t="s">
        <v>65</v>
      </c>
      <c r="B18" s="9">
        <v>169</v>
      </c>
      <c r="C18" s="9">
        <v>0</v>
      </c>
      <c r="D18" s="9">
        <v>169</v>
      </c>
      <c r="E18" s="9">
        <v>0</v>
      </c>
      <c r="F18" s="9">
        <v>0</v>
      </c>
      <c r="G18" s="16">
        <v>99</v>
      </c>
      <c r="H18" s="17">
        <v>0</v>
      </c>
      <c r="I18" s="17">
        <v>99</v>
      </c>
      <c r="J18" s="17">
        <v>0</v>
      </c>
      <c r="K18" s="18">
        <v>0</v>
      </c>
      <c r="L18" s="9">
        <v>71</v>
      </c>
      <c r="M18" s="9">
        <v>0</v>
      </c>
      <c r="N18" s="9">
        <v>71</v>
      </c>
      <c r="O18" s="9">
        <v>0</v>
      </c>
      <c r="P18" s="9">
        <v>0</v>
      </c>
    </row>
    <row r="19" spans="1:16" x14ac:dyDescent="0.2">
      <c r="A19" s="3" t="s">
        <v>66</v>
      </c>
      <c r="B19" s="9">
        <v>53</v>
      </c>
      <c r="C19" s="9">
        <v>22</v>
      </c>
      <c r="D19" s="9">
        <v>0</v>
      </c>
      <c r="E19" s="9">
        <v>30</v>
      </c>
      <c r="F19" s="9">
        <v>0</v>
      </c>
      <c r="G19" s="16">
        <v>0</v>
      </c>
      <c r="H19" s="17">
        <v>0</v>
      </c>
      <c r="I19" s="17">
        <v>0</v>
      </c>
      <c r="J19" s="17">
        <v>0</v>
      </c>
      <c r="K19" s="18">
        <v>0</v>
      </c>
      <c r="L19" s="9">
        <v>53</v>
      </c>
      <c r="M19" s="9">
        <v>22</v>
      </c>
      <c r="N19" s="9">
        <v>0</v>
      </c>
      <c r="O19" s="9">
        <v>30</v>
      </c>
      <c r="P19" s="9">
        <v>0</v>
      </c>
    </row>
    <row r="20" spans="1:16" x14ac:dyDescent="0.2">
      <c r="A20" s="3" t="s">
        <v>67</v>
      </c>
      <c r="B20" s="9">
        <v>22</v>
      </c>
      <c r="C20" s="9">
        <v>22</v>
      </c>
      <c r="D20" s="9">
        <v>0</v>
      </c>
      <c r="E20" s="9">
        <v>0</v>
      </c>
      <c r="F20" s="9">
        <v>0</v>
      </c>
      <c r="G20" s="16">
        <v>0</v>
      </c>
      <c r="H20" s="17">
        <v>0</v>
      </c>
      <c r="I20" s="17">
        <v>0</v>
      </c>
      <c r="J20" s="17">
        <v>0</v>
      </c>
      <c r="K20" s="18">
        <v>0</v>
      </c>
      <c r="L20" s="9">
        <v>22</v>
      </c>
      <c r="M20" s="9">
        <v>22</v>
      </c>
      <c r="N20" s="9">
        <v>0</v>
      </c>
      <c r="O20" s="9">
        <v>0</v>
      </c>
      <c r="P20" s="9">
        <v>0</v>
      </c>
    </row>
    <row r="21" spans="1:16" x14ac:dyDescent="0.2">
      <c r="A21" s="3" t="s">
        <v>68</v>
      </c>
      <c r="B21" s="9">
        <v>157</v>
      </c>
      <c r="C21" s="9">
        <v>22</v>
      </c>
      <c r="D21" s="9">
        <v>14</v>
      </c>
      <c r="E21" s="9">
        <v>120</v>
      </c>
      <c r="F21" s="9">
        <v>0</v>
      </c>
      <c r="G21" s="16">
        <v>60</v>
      </c>
      <c r="H21" s="17">
        <v>0</v>
      </c>
      <c r="I21" s="17">
        <v>0</v>
      </c>
      <c r="J21" s="17">
        <v>60</v>
      </c>
      <c r="K21" s="18">
        <v>0</v>
      </c>
      <c r="L21" s="9">
        <v>97</v>
      </c>
      <c r="M21" s="9">
        <v>22</v>
      </c>
      <c r="N21" s="9">
        <v>14</v>
      </c>
      <c r="O21" s="9">
        <v>60</v>
      </c>
      <c r="P21" s="9">
        <v>0</v>
      </c>
    </row>
    <row r="22" spans="1:16" x14ac:dyDescent="0.2">
      <c r="A22" s="3" t="s">
        <v>69</v>
      </c>
      <c r="B22" s="9">
        <v>343</v>
      </c>
      <c r="C22" s="9">
        <v>90</v>
      </c>
      <c r="D22" s="9">
        <v>42</v>
      </c>
      <c r="E22" s="9">
        <v>211</v>
      </c>
      <c r="F22" s="9">
        <v>0</v>
      </c>
      <c r="G22" s="16">
        <v>163</v>
      </c>
      <c r="H22" s="17">
        <v>45</v>
      </c>
      <c r="I22" s="17">
        <v>28</v>
      </c>
      <c r="J22" s="17">
        <v>90</v>
      </c>
      <c r="K22" s="18">
        <v>0</v>
      </c>
      <c r="L22" s="9">
        <v>179</v>
      </c>
      <c r="M22" s="9">
        <v>45</v>
      </c>
      <c r="N22" s="9">
        <v>14</v>
      </c>
      <c r="O22" s="9">
        <v>120</v>
      </c>
      <c r="P22" s="9">
        <v>0</v>
      </c>
    </row>
    <row r="23" spans="1:16" x14ac:dyDescent="0.2">
      <c r="A23" s="3" t="s">
        <v>70</v>
      </c>
      <c r="B23" s="9">
        <v>22908</v>
      </c>
      <c r="C23" s="9">
        <v>11253</v>
      </c>
      <c r="D23" s="9">
        <v>6376</v>
      </c>
      <c r="E23" s="9">
        <v>2859</v>
      </c>
      <c r="F23" s="9">
        <v>2419</v>
      </c>
      <c r="G23" s="16">
        <v>10547</v>
      </c>
      <c r="H23" s="17">
        <v>4964</v>
      </c>
      <c r="I23" s="17">
        <v>2962</v>
      </c>
      <c r="J23" s="17">
        <v>1475</v>
      </c>
      <c r="K23" s="18">
        <v>1146</v>
      </c>
      <c r="L23" s="9">
        <v>12361</v>
      </c>
      <c r="M23" s="9">
        <v>6289</v>
      </c>
      <c r="N23" s="9">
        <v>3414</v>
      </c>
      <c r="O23" s="9">
        <v>1385</v>
      </c>
      <c r="P23" s="9">
        <v>1273</v>
      </c>
    </row>
    <row r="24" spans="1:16" x14ac:dyDescent="0.2">
      <c r="B24" s="9"/>
      <c r="C24" s="9"/>
      <c r="D24" s="9"/>
      <c r="E24" s="9"/>
      <c r="F24" s="9"/>
      <c r="G24" s="16"/>
      <c r="H24" s="17"/>
      <c r="I24" s="17"/>
      <c r="J24" s="17"/>
      <c r="K24" s="18"/>
      <c r="L24" s="9"/>
      <c r="M24" s="9"/>
      <c r="N24" s="9"/>
      <c r="O24" s="9"/>
      <c r="P24" s="9"/>
    </row>
    <row r="25" spans="1:16" x14ac:dyDescent="0.2">
      <c r="A25" s="11" t="s">
        <v>335</v>
      </c>
      <c r="B25" s="9"/>
      <c r="C25" s="9"/>
      <c r="D25" s="9"/>
      <c r="E25" s="9"/>
      <c r="F25" s="9"/>
      <c r="G25" s="16"/>
      <c r="H25" s="17"/>
      <c r="I25" s="17"/>
      <c r="J25" s="17"/>
      <c r="K25" s="18"/>
      <c r="L25" s="9"/>
      <c r="M25" s="9"/>
      <c r="N25" s="9"/>
      <c r="O25" s="9"/>
      <c r="P25" s="9"/>
    </row>
    <row r="26" spans="1:16" x14ac:dyDescent="0.2">
      <c r="B26" s="9"/>
      <c r="C26" s="9"/>
      <c r="D26" s="9"/>
      <c r="E26" s="9"/>
      <c r="F26" s="9"/>
      <c r="G26" s="16"/>
      <c r="H26" s="17"/>
      <c r="I26" s="17"/>
      <c r="J26" s="17"/>
      <c r="K26" s="18"/>
      <c r="L26" s="9"/>
      <c r="M26" s="9"/>
      <c r="N26" s="9"/>
      <c r="O26" s="9"/>
      <c r="P26" s="9"/>
    </row>
    <row r="27" spans="1:16" x14ac:dyDescent="0.2">
      <c r="A27" s="3" t="s">
        <v>64</v>
      </c>
      <c r="B27" s="9">
        <f t="shared" ref="B27" si="0">B7+B17</f>
        <v>12102</v>
      </c>
      <c r="C27" s="9">
        <f t="shared" ref="C27:P27" si="1">C7+C17</f>
        <v>10848</v>
      </c>
      <c r="D27" s="9">
        <f t="shared" si="1"/>
        <v>578</v>
      </c>
      <c r="E27" s="9">
        <f t="shared" si="1"/>
        <v>632</v>
      </c>
      <c r="F27" s="9">
        <f t="shared" si="1"/>
        <v>42</v>
      </c>
      <c r="G27" s="9">
        <f t="shared" si="1"/>
        <v>5229</v>
      </c>
      <c r="H27" s="9">
        <f t="shared" si="1"/>
        <v>4806</v>
      </c>
      <c r="I27" s="9">
        <f t="shared" si="1"/>
        <v>211</v>
      </c>
      <c r="J27" s="9">
        <f t="shared" si="1"/>
        <v>210</v>
      </c>
      <c r="K27" s="9">
        <f t="shared" si="1"/>
        <v>0</v>
      </c>
      <c r="L27" s="9">
        <f t="shared" si="1"/>
        <v>6872</v>
      </c>
      <c r="M27" s="9">
        <f t="shared" si="1"/>
        <v>6042</v>
      </c>
      <c r="N27" s="9">
        <f t="shared" si="1"/>
        <v>367</v>
      </c>
      <c r="O27" s="9">
        <f t="shared" si="1"/>
        <v>421</v>
      </c>
      <c r="P27" s="9">
        <f t="shared" si="1"/>
        <v>42</v>
      </c>
    </row>
    <row r="28" spans="1:16" x14ac:dyDescent="0.2">
      <c r="A28" s="3" t="s">
        <v>65</v>
      </c>
      <c r="B28" s="9">
        <f t="shared" ref="B28" si="2">B8+B18</f>
        <v>6322</v>
      </c>
      <c r="C28" s="9">
        <f t="shared" ref="C28:P28" si="3">C8+C18</f>
        <v>382</v>
      </c>
      <c r="D28" s="9">
        <f t="shared" si="3"/>
        <v>5910</v>
      </c>
      <c r="E28" s="9">
        <f t="shared" si="3"/>
        <v>30</v>
      </c>
      <c r="F28" s="9">
        <f t="shared" si="3"/>
        <v>0</v>
      </c>
      <c r="G28" s="9">
        <f t="shared" si="3"/>
        <v>3086</v>
      </c>
      <c r="H28" s="9">
        <f t="shared" si="3"/>
        <v>180</v>
      </c>
      <c r="I28" s="9">
        <f t="shared" si="3"/>
        <v>2906</v>
      </c>
      <c r="J28" s="9">
        <f t="shared" si="3"/>
        <v>0</v>
      </c>
      <c r="K28" s="9">
        <f t="shared" si="3"/>
        <v>0</v>
      </c>
      <c r="L28" s="9">
        <f t="shared" si="3"/>
        <v>3237</v>
      </c>
      <c r="M28" s="9">
        <f t="shared" si="3"/>
        <v>202</v>
      </c>
      <c r="N28" s="9">
        <f t="shared" si="3"/>
        <v>3005</v>
      </c>
      <c r="O28" s="9">
        <f t="shared" si="3"/>
        <v>30</v>
      </c>
      <c r="P28" s="9">
        <f t="shared" si="3"/>
        <v>0</v>
      </c>
    </row>
    <row r="29" spans="1:16" x14ac:dyDescent="0.2">
      <c r="A29" s="3" t="s">
        <v>66</v>
      </c>
      <c r="B29" s="9">
        <f t="shared" ref="B29" si="4">B9+B19</f>
        <v>2531</v>
      </c>
      <c r="C29" s="9">
        <f t="shared" ref="C29:P29" si="5">C9+C19</f>
        <v>67</v>
      </c>
      <c r="D29" s="9">
        <f t="shared" si="5"/>
        <v>56</v>
      </c>
      <c r="E29" s="9">
        <f t="shared" si="5"/>
        <v>30</v>
      </c>
      <c r="F29" s="9">
        <f t="shared" si="5"/>
        <v>2377</v>
      </c>
      <c r="G29" s="9">
        <f t="shared" si="5"/>
        <v>1168</v>
      </c>
      <c r="H29" s="9">
        <f t="shared" si="5"/>
        <v>22</v>
      </c>
      <c r="I29" s="9">
        <f t="shared" si="5"/>
        <v>0</v>
      </c>
      <c r="J29" s="9">
        <f t="shared" si="5"/>
        <v>0</v>
      </c>
      <c r="K29" s="9">
        <f t="shared" si="5"/>
        <v>1146</v>
      </c>
      <c r="L29" s="9">
        <f t="shared" si="5"/>
        <v>1363</v>
      </c>
      <c r="M29" s="9">
        <f t="shared" si="5"/>
        <v>44</v>
      </c>
      <c r="N29" s="9">
        <f t="shared" si="5"/>
        <v>56</v>
      </c>
      <c r="O29" s="9">
        <f t="shared" si="5"/>
        <v>30</v>
      </c>
      <c r="P29" s="9">
        <f t="shared" si="5"/>
        <v>1231</v>
      </c>
    </row>
    <row r="30" spans="1:16" x14ac:dyDescent="0.2">
      <c r="A30" s="3" t="s">
        <v>67</v>
      </c>
      <c r="B30" s="9">
        <f t="shared" ref="B30" si="6">B10+B20</f>
        <v>887</v>
      </c>
      <c r="C30" s="9">
        <f t="shared" ref="C30:P30" si="7">C10+C20</f>
        <v>44</v>
      </c>
      <c r="D30" s="9">
        <f t="shared" si="7"/>
        <v>0</v>
      </c>
      <c r="E30" s="9">
        <f t="shared" si="7"/>
        <v>843</v>
      </c>
      <c r="F30" s="9">
        <f t="shared" si="7"/>
        <v>0</v>
      </c>
      <c r="G30" s="9">
        <f t="shared" si="7"/>
        <v>504</v>
      </c>
      <c r="H30" s="9">
        <f t="shared" si="7"/>
        <v>22</v>
      </c>
      <c r="I30" s="9">
        <f t="shared" si="7"/>
        <v>0</v>
      </c>
      <c r="J30" s="9">
        <f t="shared" si="7"/>
        <v>482</v>
      </c>
      <c r="K30" s="9">
        <f t="shared" si="7"/>
        <v>0</v>
      </c>
      <c r="L30" s="9">
        <f t="shared" si="7"/>
        <v>383</v>
      </c>
      <c r="M30" s="9">
        <f t="shared" si="7"/>
        <v>22</v>
      </c>
      <c r="N30" s="9">
        <f t="shared" si="7"/>
        <v>0</v>
      </c>
      <c r="O30" s="9">
        <f t="shared" si="7"/>
        <v>361</v>
      </c>
      <c r="P30" s="9">
        <f t="shared" si="7"/>
        <v>0</v>
      </c>
    </row>
    <row r="31" spans="1:16" x14ac:dyDescent="0.2">
      <c r="A31" s="3" t="s">
        <v>68</v>
      </c>
      <c r="B31" s="9">
        <f t="shared" ref="B31" si="8">B11+B21</f>
        <v>2253</v>
      </c>
      <c r="C31" s="9">
        <f t="shared" ref="C31:P31" si="9">C11+C21</f>
        <v>89</v>
      </c>
      <c r="D31" s="9">
        <f t="shared" si="9"/>
        <v>56</v>
      </c>
      <c r="E31" s="9">
        <f t="shared" si="9"/>
        <v>2107</v>
      </c>
      <c r="F31" s="9">
        <f t="shared" si="9"/>
        <v>0</v>
      </c>
      <c r="G31" s="9">
        <f t="shared" si="9"/>
        <v>1299</v>
      </c>
      <c r="H31" s="9">
        <f t="shared" si="9"/>
        <v>22</v>
      </c>
      <c r="I31" s="9">
        <f t="shared" si="9"/>
        <v>42</v>
      </c>
      <c r="J31" s="9">
        <f t="shared" si="9"/>
        <v>1234</v>
      </c>
      <c r="K31" s="9">
        <f t="shared" si="9"/>
        <v>0</v>
      </c>
      <c r="L31" s="9">
        <f t="shared" si="9"/>
        <v>955</v>
      </c>
      <c r="M31" s="9">
        <f t="shared" si="9"/>
        <v>67</v>
      </c>
      <c r="N31" s="9">
        <f t="shared" si="9"/>
        <v>14</v>
      </c>
      <c r="O31" s="9">
        <f t="shared" si="9"/>
        <v>873</v>
      </c>
      <c r="P31" s="9">
        <f t="shared" si="9"/>
        <v>0</v>
      </c>
    </row>
    <row r="32" spans="1:16" x14ac:dyDescent="0.2">
      <c r="A32" s="3" t="s">
        <v>69</v>
      </c>
      <c r="B32" s="9">
        <f t="shared" ref="B32" si="10">B12+B22</f>
        <v>1094</v>
      </c>
      <c r="C32" s="9">
        <f t="shared" ref="C32:P32" si="11">C12+C22</f>
        <v>270</v>
      </c>
      <c r="D32" s="9">
        <f t="shared" si="11"/>
        <v>282</v>
      </c>
      <c r="E32" s="9">
        <f t="shared" si="11"/>
        <v>542</v>
      </c>
      <c r="F32" s="9">
        <f t="shared" si="11"/>
        <v>0</v>
      </c>
      <c r="G32" s="9">
        <f t="shared" si="11"/>
        <v>308</v>
      </c>
      <c r="H32" s="9">
        <f t="shared" si="11"/>
        <v>45</v>
      </c>
      <c r="I32" s="9">
        <f t="shared" si="11"/>
        <v>113</v>
      </c>
      <c r="J32" s="9">
        <f t="shared" si="11"/>
        <v>150</v>
      </c>
      <c r="K32" s="9">
        <f t="shared" si="11"/>
        <v>0</v>
      </c>
      <c r="L32" s="9">
        <f t="shared" si="11"/>
        <v>785</v>
      </c>
      <c r="M32" s="9">
        <f t="shared" si="11"/>
        <v>225</v>
      </c>
      <c r="N32" s="9">
        <f t="shared" si="11"/>
        <v>169</v>
      </c>
      <c r="O32" s="9">
        <f t="shared" si="11"/>
        <v>391</v>
      </c>
      <c r="P32" s="9">
        <f t="shared" si="11"/>
        <v>0</v>
      </c>
    </row>
    <row r="33" spans="1:16" ht="14.4" x14ac:dyDescent="0.3">
      <c r="A33" s="1" t="s">
        <v>235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</row>
    <row r="34" spans="1:16" ht="14.4" x14ac:dyDescent="0.3">
      <c r="A34" s="2" t="s">
        <v>265</v>
      </c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</sheetData>
  <mergeCells count="3">
    <mergeCell ref="G2:K2"/>
    <mergeCell ref="L2:P2"/>
    <mergeCell ref="B2:F2"/>
  </mergeCells>
  <pageMargins left="0.7" right="0.7" top="0.75" bottom="0.75" header="0.3" footer="0.3"/>
  <pageSetup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7BB82-2983-43D3-B222-7E188787F6F9}">
  <dimension ref="A1:P57"/>
  <sheetViews>
    <sheetView view="pageBreakPreview" zoomScale="125" zoomScaleNormal="100" zoomScaleSheetLayoutView="125" workbookViewId="0">
      <selection sqref="A1:BL1048576"/>
    </sheetView>
  </sheetViews>
  <sheetFormatPr defaultColWidth="9.109375" defaultRowHeight="9.6" x14ac:dyDescent="0.2"/>
  <cols>
    <col min="1" max="1" width="11.5546875" style="54" customWidth="1"/>
    <col min="2" max="16" width="4.33203125" style="54" customWidth="1"/>
    <col min="17" max="16384" width="9.109375" style="54"/>
  </cols>
  <sheetData>
    <row r="1" spans="1:16" x14ac:dyDescent="0.2">
      <c r="A1" s="54" t="s">
        <v>270</v>
      </c>
    </row>
    <row r="2" spans="1:16" x14ac:dyDescent="0.2">
      <c r="A2" s="57"/>
      <c r="B2" s="122" t="s">
        <v>0</v>
      </c>
      <c r="C2" s="122"/>
      <c r="D2" s="122"/>
      <c r="E2" s="122"/>
      <c r="F2" s="122"/>
      <c r="G2" s="122" t="s">
        <v>1</v>
      </c>
      <c r="H2" s="122"/>
      <c r="I2" s="122"/>
      <c r="J2" s="122"/>
      <c r="K2" s="122"/>
      <c r="L2" s="122" t="s">
        <v>2</v>
      </c>
      <c r="M2" s="122"/>
      <c r="N2" s="122"/>
      <c r="O2" s="122"/>
      <c r="P2" s="123"/>
    </row>
    <row r="3" spans="1:16" x14ac:dyDescent="0.2">
      <c r="A3" s="84" t="s">
        <v>259</v>
      </c>
      <c r="B3" s="85" t="s">
        <v>0</v>
      </c>
      <c r="C3" s="85" t="s">
        <v>3</v>
      </c>
      <c r="D3" s="85" t="s">
        <v>236</v>
      </c>
      <c r="E3" s="85" t="s">
        <v>5</v>
      </c>
      <c r="F3" s="85" t="s">
        <v>237</v>
      </c>
      <c r="G3" s="85" t="s">
        <v>0</v>
      </c>
      <c r="H3" s="85" t="s">
        <v>3</v>
      </c>
      <c r="I3" s="85" t="s">
        <v>236</v>
      </c>
      <c r="J3" s="85" t="s">
        <v>5</v>
      </c>
      <c r="K3" s="85" t="s">
        <v>237</v>
      </c>
      <c r="L3" s="85" t="s">
        <v>0</v>
      </c>
      <c r="M3" s="85" t="s">
        <v>3</v>
      </c>
      <c r="N3" s="85" t="s">
        <v>236</v>
      </c>
      <c r="O3" s="85" t="s">
        <v>5</v>
      </c>
      <c r="P3" s="86" t="s">
        <v>237</v>
      </c>
    </row>
    <row r="4" spans="1:16" x14ac:dyDescent="0.2">
      <c r="A4" s="60" t="s">
        <v>71</v>
      </c>
      <c r="G4" s="82"/>
      <c r="H4" s="79"/>
      <c r="I4" s="79"/>
      <c r="J4" s="79"/>
      <c r="K4" s="57"/>
    </row>
    <row r="5" spans="1:16" x14ac:dyDescent="0.2">
      <c r="A5" s="54" t="s">
        <v>0</v>
      </c>
      <c r="B5" s="55">
        <v>24048</v>
      </c>
      <c r="C5" s="55">
        <v>11478</v>
      </c>
      <c r="D5" s="55">
        <v>6630</v>
      </c>
      <c r="E5" s="55">
        <v>3522</v>
      </c>
      <c r="F5" s="55">
        <v>2419</v>
      </c>
      <c r="G5" s="62">
        <v>11071</v>
      </c>
      <c r="H5" s="63">
        <v>5031</v>
      </c>
      <c r="I5" s="63">
        <v>3118</v>
      </c>
      <c r="J5" s="63">
        <v>1776</v>
      </c>
      <c r="K5" s="64">
        <v>1146</v>
      </c>
      <c r="L5" s="55">
        <v>12978</v>
      </c>
      <c r="M5" s="55">
        <v>6446</v>
      </c>
      <c r="N5" s="55">
        <v>3512</v>
      </c>
      <c r="O5" s="55">
        <v>1746</v>
      </c>
      <c r="P5" s="55">
        <v>1273</v>
      </c>
    </row>
    <row r="6" spans="1:16" x14ac:dyDescent="0.2">
      <c r="A6" s="54" t="s">
        <v>71</v>
      </c>
      <c r="B6" s="55">
        <v>17110</v>
      </c>
      <c r="C6" s="55">
        <v>8445</v>
      </c>
      <c r="D6" s="55">
        <v>4853</v>
      </c>
      <c r="E6" s="55">
        <v>1987</v>
      </c>
      <c r="F6" s="55">
        <v>1825</v>
      </c>
      <c r="G6" s="62">
        <v>8073</v>
      </c>
      <c r="H6" s="63">
        <v>3751</v>
      </c>
      <c r="I6" s="63">
        <v>2215</v>
      </c>
      <c r="J6" s="63">
        <v>1174</v>
      </c>
      <c r="K6" s="64">
        <v>934</v>
      </c>
      <c r="L6" s="55">
        <v>9036</v>
      </c>
      <c r="M6" s="55">
        <v>4694</v>
      </c>
      <c r="N6" s="55">
        <v>2638</v>
      </c>
      <c r="O6" s="55">
        <v>813</v>
      </c>
      <c r="P6" s="55">
        <v>891</v>
      </c>
    </row>
    <row r="7" spans="1:16" x14ac:dyDescent="0.2">
      <c r="A7" s="54" t="s">
        <v>72</v>
      </c>
      <c r="B7" s="55">
        <v>6939</v>
      </c>
      <c r="C7" s="55">
        <v>3032</v>
      </c>
      <c r="D7" s="55">
        <v>1777</v>
      </c>
      <c r="E7" s="55">
        <v>1535</v>
      </c>
      <c r="F7" s="55">
        <v>594</v>
      </c>
      <c r="G7" s="62">
        <v>2997</v>
      </c>
      <c r="H7" s="63">
        <v>1280</v>
      </c>
      <c r="I7" s="63">
        <v>903</v>
      </c>
      <c r="J7" s="63">
        <v>602</v>
      </c>
      <c r="K7" s="64">
        <v>212</v>
      </c>
      <c r="L7" s="55">
        <v>3942</v>
      </c>
      <c r="M7" s="55">
        <v>1752</v>
      </c>
      <c r="N7" s="55">
        <v>875</v>
      </c>
      <c r="O7" s="55">
        <v>933</v>
      </c>
      <c r="P7" s="55">
        <v>382</v>
      </c>
    </row>
    <row r="8" spans="1:16" x14ac:dyDescent="0.2">
      <c r="B8" s="55"/>
      <c r="C8" s="55"/>
      <c r="D8" s="55"/>
      <c r="E8" s="55"/>
      <c r="F8" s="55"/>
      <c r="G8" s="62"/>
      <c r="H8" s="63"/>
      <c r="I8" s="63"/>
      <c r="J8" s="63"/>
      <c r="K8" s="64"/>
      <c r="L8" s="55"/>
      <c r="M8" s="55"/>
      <c r="N8" s="55"/>
      <c r="O8" s="55"/>
      <c r="P8" s="55"/>
    </row>
    <row r="9" spans="1:16" x14ac:dyDescent="0.2">
      <c r="A9" s="60" t="s">
        <v>73</v>
      </c>
      <c r="B9" s="55"/>
      <c r="C9" s="55"/>
      <c r="D9" s="55"/>
      <c r="E9" s="55"/>
      <c r="F9" s="55"/>
      <c r="G9" s="62"/>
      <c r="H9" s="63"/>
      <c r="I9" s="63"/>
      <c r="J9" s="63"/>
      <c r="K9" s="64"/>
      <c r="L9" s="55"/>
      <c r="M9" s="55"/>
      <c r="N9" s="55"/>
      <c r="O9" s="55"/>
      <c r="P9" s="55"/>
    </row>
    <row r="10" spans="1:16" x14ac:dyDescent="0.2">
      <c r="A10" s="54" t="s">
        <v>0</v>
      </c>
      <c r="B10" s="55">
        <v>24048</v>
      </c>
      <c r="C10" s="55">
        <v>11478</v>
      </c>
      <c r="D10" s="55">
        <v>6630</v>
      </c>
      <c r="E10" s="55">
        <v>3522</v>
      </c>
      <c r="F10" s="55">
        <v>2419</v>
      </c>
      <c r="G10" s="62">
        <v>11071</v>
      </c>
      <c r="H10" s="63">
        <v>5031</v>
      </c>
      <c r="I10" s="63">
        <v>3118</v>
      </c>
      <c r="J10" s="63">
        <v>1776</v>
      </c>
      <c r="K10" s="64">
        <v>1146</v>
      </c>
      <c r="L10" s="55">
        <v>12978</v>
      </c>
      <c r="M10" s="55">
        <v>6446</v>
      </c>
      <c r="N10" s="55">
        <v>3512</v>
      </c>
      <c r="O10" s="55">
        <v>1746</v>
      </c>
      <c r="P10" s="55">
        <v>1273</v>
      </c>
    </row>
    <row r="11" spans="1:16" x14ac:dyDescent="0.2">
      <c r="A11" s="54" t="s">
        <v>73</v>
      </c>
      <c r="B11" s="55">
        <v>6269</v>
      </c>
      <c r="C11" s="55">
        <v>2740</v>
      </c>
      <c r="D11" s="55">
        <v>1580</v>
      </c>
      <c r="E11" s="55">
        <v>1354</v>
      </c>
      <c r="F11" s="55">
        <v>594</v>
      </c>
      <c r="G11" s="62">
        <v>2580</v>
      </c>
      <c r="H11" s="63">
        <v>1078</v>
      </c>
      <c r="I11" s="63">
        <v>748</v>
      </c>
      <c r="J11" s="63">
        <v>542</v>
      </c>
      <c r="K11" s="64">
        <v>212</v>
      </c>
      <c r="L11" s="55">
        <v>3689</v>
      </c>
      <c r="M11" s="55">
        <v>1662</v>
      </c>
      <c r="N11" s="55">
        <v>832</v>
      </c>
      <c r="O11" s="55">
        <v>813</v>
      </c>
      <c r="P11" s="55">
        <v>382</v>
      </c>
    </row>
    <row r="12" spans="1:16" x14ac:dyDescent="0.2">
      <c r="A12" s="54" t="s">
        <v>74</v>
      </c>
      <c r="B12" s="55">
        <v>17780</v>
      </c>
      <c r="C12" s="55">
        <v>8737</v>
      </c>
      <c r="D12" s="55">
        <v>5050</v>
      </c>
      <c r="E12" s="55">
        <v>2167</v>
      </c>
      <c r="F12" s="55">
        <v>1825</v>
      </c>
      <c r="G12" s="62">
        <v>8491</v>
      </c>
      <c r="H12" s="63">
        <v>3953</v>
      </c>
      <c r="I12" s="63">
        <v>2370</v>
      </c>
      <c r="J12" s="63">
        <v>1234</v>
      </c>
      <c r="K12" s="64">
        <v>934</v>
      </c>
      <c r="L12" s="55">
        <v>9289</v>
      </c>
      <c r="M12" s="55">
        <v>4784</v>
      </c>
      <c r="N12" s="55">
        <v>2680</v>
      </c>
      <c r="O12" s="55">
        <v>933</v>
      </c>
      <c r="P12" s="55">
        <v>891</v>
      </c>
    </row>
    <row r="13" spans="1:16" x14ac:dyDescent="0.2">
      <c r="B13" s="55"/>
      <c r="C13" s="55"/>
      <c r="D13" s="55"/>
      <c r="E13" s="55"/>
      <c r="F13" s="55"/>
      <c r="G13" s="62"/>
      <c r="H13" s="63"/>
      <c r="I13" s="63"/>
      <c r="J13" s="63"/>
      <c r="K13" s="64"/>
      <c r="L13" s="55"/>
      <c r="M13" s="55"/>
      <c r="N13" s="55"/>
      <c r="O13" s="55"/>
      <c r="P13" s="55"/>
    </row>
    <row r="14" spans="1:16" x14ac:dyDescent="0.2">
      <c r="A14" s="54" t="s">
        <v>319</v>
      </c>
      <c r="B14" s="55">
        <f>B5</f>
        <v>24048</v>
      </c>
      <c r="C14" s="55">
        <f t="shared" ref="C14:P14" si="0">C5</f>
        <v>11478</v>
      </c>
      <c r="D14" s="55">
        <f t="shared" si="0"/>
        <v>6630</v>
      </c>
      <c r="E14" s="55">
        <f t="shared" si="0"/>
        <v>3522</v>
      </c>
      <c r="F14" s="55">
        <f t="shared" si="0"/>
        <v>2419</v>
      </c>
      <c r="G14" s="55">
        <f t="shared" si="0"/>
        <v>11071</v>
      </c>
      <c r="H14" s="55">
        <f t="shared" si="0"/>
        <v>5031</v>
      </c>
      <c r="I14" s="55">
        <f t="shared" si="0"/>
        <v>3118</v>
      </c>
      <c r="J14" s="55">
        <f t="shared" si="0"/>
        <v>1776</v>
      </c>
      <c r="K14" s="55">
        <f t="shared" si="0"/>
        <v>1146</v>
      </c>
      <c r="L14" s="55">
        <f t="shared" si="0"/>
        <v>12978</v>
      </c>
      <c r="M14" s="55">
        <f t="shared" si="0"/>
        <v>6446</v>
      </c>
      <c r="N14" s="55">
        <f t="shared" si="0"/>
        <v>3512</v>
      </c>
      <c r="O14" s="55">
        <f t="shared" si="0"/>
        <v>1746</v>
      </c>
      <c r="P14" s="55">
        <f t="shared" si="0"/>
        <v>1273</v>
      </c>
    </row>
    <row r="15" spans="1:16" x14ac:dyDescent="0.2">
      <c r="A15" s="54" t="s">
        <v>71</v>
      </c>
      <c r="B15" s="55">
        <f>B6</f>
        <v>17110</v>
      </c>
      <c r="C15" s="55">
        <v>19459</v>
      </c>
      <c r="D15" s="55">
        <v>7956</v>
      </c>
      <c r="E15" s="55">
        <v>2662</v>
      </c>
      <c r="F15" s="55">
        <v>3165</v>
      </c>
      <c r="G15" s="62">
        <v>15743</v>
      </c>
      <c r="H15" s="63">
        <v>8826</v>
      </c>
      <c r="I15" s="63">
        <v>3847</v>
      </c>
      <c r="J15" s="63">
        <v>1478</v>
      </c>
      <c r="K15" s="64">
        <v>1593</v>
      </c>
      <c r="L15" s="55">
        <v>17498</v>
      </c>
      <c r="M15" s="55">
        <v>10633</v>
      </c>
      <c r="N15" s="55">
        <v>4110</v>
      </c>
      <c r="O15" s="55">
        <v>1184</v>
      </c>
      <c r="P15" s="55">
        <f>F15-K15</f>
        <v>1572</v>
      </c>
    </row>
    <row r="16" spans="1:16" x14ac:dyDescent="0.2">
      <c r="A16" s="54" t="s">
        <v>73</v>
      </c>
      <c r="B16" s="55">
        <f>B11</f>
        <v>6269</v>
      </c>
      <c r="C16" s="55">
        <v>9122</v>
      </c>
      <c r="D16" s="55">
        <v>3515</v>
      </c>
      <c r="E16" s="55">
        <v>1821</v>
      </c>
      <c r="F16" s="55">
        <v>874</v>
      </c>
      <c r="G16" s="62">
        <v>7068</v>
      </c>
      <c r="H16" s="63">
        <v>4330</v>
      </c>
      <c r="I16" s="63">
        <v>1637</v>
      </c>
      <c r="J16" s="63">
        <v>756</v>
      </c>
      <c r="K16" s="64">
        <v>346</v>
      </c>
      <c r="L16" s="55">
        <v>8265</v>
      </c>
      <c r="M16" s="55">
        <v>4792</v>
      </c>
      <c r="N16" s="55">
        <v>1880</v>
      </c>
      <c r="O16" s="55">
        <v>1066</v>
      </c>
      <c r="P16" s="55">
        <f t="shared" ref="P16:P17" si="1">F16-K16</f>
        <v>528</v>
      </c>
    </row>
    <row r="17" spans="1:16" x14ac:dyDescent="0.2">
      <c r="A17" s="54" t="s">
        <v>69</v>
      </c>
      <c r="B17" s="55">
        <f>B10-B15-B16</f>
        <v>669</v>
      </c>
      <c r="C17" s="55">
        <f t="shared" ref="C17:O17" si="2">C10-C15-C16</f>
        <v>-17103</v>
      </c>
      <c r="D17" s="55">
        <f t="shared" si="2"/>
        <v>-4841</v>
      </c>
      <c r="E17" s="55">
        <f t="shared" si="2"/>
        <v>-961</v>
      </c>
      <c r="F17" s="55">
        <f t="shared" si="2"/>
        <v>-1620</v>
      </c>
      <c r="G17" s="55">
        <f t="shared" si="2"/>
        <v>-11740</v>
      </c>
      <c r="H17" s="55">
        <f t="shared" si="2"/>
        <v>-8125</v>
      </c>
      <c r="I17" s="55">
        <f t="shared" si="2"/>
        <v>-2366</v>
      </c>
      <c r="J17" s="55">
        <f t="shared" si="2"/>
        <v>-458</v>
      </c>
      <c r="K17" s="55">
        <f t="shared" si="2"/>
        <v>-793</v>
      </c>
      <c r="L17" s="55">
        <f t="shared" si="2"/>
        <v>-12785</v>
      </c>
      <c r="M17" s="55">
        <f t="shared" si="2"/>
        <v>-8979</v>
      </c>
      <c r="N17" s="55">
        <f t="shared" si="2"/>
        <v>-2478</v>
      </c>
      <c r="O17" s="55">
        <f t="shared" si="2"/>
        <v>-504</v>
      </c>
      <c r="P17" s="55">
        <f t="shared" si="1"/>
        <v>-827</v>
      </c>
    </row>
    <row r="18" spans="1:16" x14ac:dyDescent="0.2">
      <c r="B18" s="55"/>
      <c r="C18" s="55"/>
      <c r="D18" s="55"/>
      <c r="E18" s="55"/>
      <c r="F18" s="55"/>
      <c r="G18" s="62"/>
      <c r="H18" s="63"/>
      <c r="I18" s="63"/>
      <c r="J18" s="63"/>
      <c r="K18" s="64"/>
      <c r="L18" s="55"/>
      <c r="M18" s="55"/>
      <c r="N18" s="55"/>
      <c r="O18" s="55"/>
      <c r="P18" s="55"/>
    </row>
    <row r="19" spans="1:16" x14ac:dyDescent="0.2">
      <c r="A19" s="54" t="s">
        <v>328</v>
      </c>
      <c r="B19" s="55">
        <f>B5</f>
        <v>24048</v>
      </c>
      <c r="C19" s="55">
        <f t="shared" ref="C19:P19" si="3">C5</f>
        <v>11478</v>
      </c>
      <c r="D19" s="55">
        <f t="shared" si="3"/>
        <v>6630</v>
      </c>
      <c r="E19" s="55">
        <f t="shared" si="3"/>
        <v>3522</v>
      </c>
      <c r="F19" s="55">
        <f t="shared" si="3"/>
        <v>2419</v>
      </c>
      <c r="G19" s="55">
        <f t="shared" si="3"/>
        <v>11071</v>
      </c>
      <c r="H19" s="55">
        <f t="shared" si="3"/>
        <v>5031</v>
      </c>
      <c r="I19" s="55">
        <f t="shared" si="3"/>
        <v>3118</v>
      </c>
      <c r="J19" s="55">
        <f t="shared" si="3"/>
        <v>1776</v>
      </c>
      <c r="K19" s="55">
        <f t="shared" si="3"/>
        <v>1146</v>
      </c>
      <c r="L19" s="55">
        <f t="shared" si="3"/>
        <v>12978</v>
      </c>
      <c r="M19" s="55">
        <f t="shared" si="3"/>
        <v>6446</v>
      </c>
      <c r="N19" s="55">
        <f t="shared" si="3"/>
        <v>3512</v>
      </c>
      <c r="O19" s="55">
        <f t="shared" si="3"/>
        <v>1746</v>
      </c>
      <c r="P19" s="55">
        <f t="shared" si="3"/>
        <v>1273</v>
      </c>
    </row>
    <row r="20" spans="1:16" x14ac:dyDescent="0.2">
      <c r="A20" s="54" t="s">
        <v>310</v>
      </c>
      <c r="B20" s="55">
        <f>SUM(C20:F20)</f>
        <v>15743</v>
      </c>
      <c r="C20" s="55">
        <f>C31</f>
        <v>7951</v>
      </c>
      <c r="D20" s="55">
        <f>D32</f>
        <v>4669</v>
      </c>
      <c r="E20" s="55">
        <f>E33</f>
        <v>1595</v>
      </c>
      <c r="F20" s="55">
        <f>F34</f>
        <v>1528</v>
      </c>
      <c r="G20" s="55">
        <f>SUM(H20:K20)</f>
        <v>7671</v>
      </c>
      <c r="H20" s="55">
        <f>H31</f>
        <v>3639</v>
      </c>
      <c r="I20" s="55">
        <f>I32</f>
        <v>2257</v>
      </c>
      <c r="J20" s="55">
        <f>J33</f>
        <v>1053</v>
      </c>
      <c r="K20" s="55">
        <f>K34</f>
        <v>722</v>
      </c>
      <c r="L20" s="55">
        <f>SUM(M20:P20)</f>
        <v>8072</v>
      </c>
      <c r="M20" s="55">
        <f>M31</f>
        <v>4312</v>
      </c>
      <c r="N20" s="55">
        <f>N32</f>
        <v>2412</v>
      </c>
      <c r="O20" s="55">
        <f>O33</f>
        <v>542</v>
      </c>
      <c r="P20" s="55">
        <f>P34</f>
        <v>806</v>
      </c>
    </row>
    <row r="21" spans="1:16" x14ac:dyDescent="0.2">
      <c r="A21" s="54" t="s">
        <v>336</v>
      </c>
      <c r="B21" s="55">
        <v>0</v>
      </c>
      <c r="C21" s="55">
        <f>SUM(C32:C35)</f>
        <v>247</v>
      </c>
      <c r="D21" s="55">
        <f>D31+D33+D34</f>
        <v>282</v>
      </c>
      <c r="E21" s="55">
        <f>E31+E32+E34</f>
        <v>361</v>
      </c>
      <c r="F21" s="55">
        <f>SUM(F31:F33)</f>
        <v>170</v>
      </c>
      <c r="G21" s="55">
        <v>0</v>
      </c>
      <c r="H21" s="55">
        <f>SUM(H32:H35)</f>
        <v>134</v>
      </c>
      <c r="I21" s="55">
        <f>I31+I33+I34</f>
        <v>99</v>
      </c>
      <c r="J21" s="55">
        <f>J31+J32+J34</f>
        <v>60</v>
      </c>
      <c r="K21" s="55">
        <f>SUM(K31:K33)</f>
        <v>85</v>
      </c>
      <c r="L21" s="55">
        <v>0</v>
      </c>
      <c r="M21" s="55">
        <f>SUM(M32:M35)</f>
        <v>112</v>
      </c>
      <c r="N21" s="55">
        <f>N31+N33+N34</f>
        <v>183</v>
      </c>
      <c r="O21" s="55">
        <f>O31+O32+O34</f>
        <v>301</v>
      </c>
      <c r="P21" s="55">
        <f>SUM(P31:P33)</f>
        <v>85</v>
      </c>
    </row>
    <row r="22" spans="1:16" x14ac:dyDescent="0.2">
      <c r="A22" s="54" t="s">
        <v>311</v>
      </c>
      <c r="B22" s="55">
        <f t="shared" ref="B22:B25" si="4">SUM(C22:F22)</f>
        <v>339</v>
      </c>
      <c r="C22" s="55">
        <f>C37</f>
        <v>90</v>
      </c>
      <c r="D22" s="55">
        <f t="shared" ref="D22:F22" si="5">D37</f>
        <v>99</v>
      </c>
      <c r="E22" s="55">
        <f t="shared" si="5"/>
        <v>150</v>
      </c>
      <c r="F22" s="55">
        <f t="shared" si="5"/>
        <v>0</v>
      </c>
      <c r="G22" s="55">
        <f t="shared" ref="G22:G25" si="6">SUM(H22:K22)</f>
        <v>191</v>
      </c>
      <c r="H22" s="55">
        <f>H37</f>
        <v>45</v>
      </c>
      <c r="I22" s="55">
        <f t="shared" ref="I22:K22" si="7">I37</f>
        <v>56</v>
      </c>
      <c r="J22" s="55">
        <f t="shared" si="7"/>
        <v>90</v>
      </c>
      <c r="K22" s="55">
        <f t="shared" si="7"/>
        <v>0</v>
      </c>
      <c r="L22" s="55">
        <f t="shared" ref="L22:L25" si="8">SUM(M22:P22)</f>
        <v>147</v>
      </c>
      <c r="M22" s="55">
        <f>M37</f>
        <v>45</v>
      </c>
      <c r="N22" s="55">
        <f t="shared" ref="N22:P22" si="9">N37</f>
        <v>42</v>
      </c>
      <c r="O22" s="55">
        <f t="shared" si="9"/>
        <v>60</v>
      </c>
      <c r="P22" s="55">
        <f t="shared" si="9"/>
        <v>0</v>
      </c>
    </row>
    <row r="23" spans="1:16" x14ac:dyDescent="0.2">
      <c r="A23" s="54" t="s">
        <v>312</v>
      </c>
      <c r="B23" s="55">
        <f t="shared" si="4"/>
        <v>558</v>
      </c>
      <c r="C23" s="55">
        <f>C38</f>
        <v>292</v>
      </c>
      <c r="D23" s="55">
        <f t="shared" ref="D23:F23" si="10">D38</f>
        <v>85</v>
      </c>
      <c r="E23" s="55">
        <f t="shared" si="10"/>
        <v>181</v>
      </c>
      <c r="F23" s="55">
        <f t="shared" si="10"/>
        <v>0</v>
      </c>
      <c r="G23" s="55">
        <f t="shared" si="6"/>
        <v>305</v>
      </c>
      <c r="H23" s="55">
        <f>H38</f>
        <v>157</v>
      </c>
      <c r="I23" s="55">
        <f t="shared" ref="I23:K23" si="11">I38</f>
        <v>28</v>
      </c>
      <c r="J23" s="55">
        <f t="shared" si="11"/>
        <v>120</v>
      </c>
      <c r="K23" s="55">
        <f t="shared" si="11"/>
        <v>0</v>
      </c>
      <c r="L23" s="55">
        <f t="shared" si="8"/>
        <v>251</v>
      </c>
      <c r="M23" s="55">
        <f>M38</f>
        <v>135</v>
      </c>
      <c r="N23" s="55">
        <f t="shared" ref="N23:P23" si="12">N38</f>
        <v>56</v>
      </c>
      <c r="O23" s="55">
        <f t="shared" si="12"/>
        <v>60</v>
      </c>
      <c r="P23" s="55">
        <f t="shared" si="12"/>
        <v>0</v>
      </c>
    </row>
    <row r="24" spans="1:16" x14ac:dyDescent="0.2">
      <c r="A24" s="54" t="s">
        <v>313</v>
      </c>
      <c r="B24" s="55">
        <f t="shared" si="4"/>
        <v>376</v>
      </c>
      <c r="C24" s="55">
        <f>C39</f>
        <v>247</v>
      </c>
      <c r="D24" s="55">
        <f t="shared" ref="D24:F24" si="13">D39</f>
        <v>99</v>
      </c>
      <c r="E24" s="55">
        <f t="shared" si="13"/>
        <v>30</v>
      </c>
      <c r="F24" s="55">
        <f t="shared" si="13"/>
        <v>0</v>
      </c>
      <c r="G24" s="55">
        <f t="shared" si="6"/>
        <v>184</v>
      </c>
      <c r="H24" s="55">
        <f>H39</f>
        <v>112</v>
      </c>
      <c r="I24" s="55">
        <f t="shared" ref="I24:K24" si="14">I39</f>
        <v>42</v>
      </c>
      <c r="J24" s="55">
        <f t="shared" si="14"/>
        <v>30</v>
      </c>
      <c r="K24" s="55">
        <f t="shared" si="14"/>
        <v>0</v>
      </c>
      <c r="L24" s="55">
        <f t="shared" si="8"/>
        <v>191</v>
      </c>
      <c r="M24" s="55">
        <f>M39</f>
        <v>135</v>
      </c>
      <c r="N24" s="55">
        <f t="shared" ref="N24:P24" si="15">N39</f>
        <v>56</v>
      </c>
      <c r="O24" s="55">
        <f t="shared" si="15"/>
        <v>0</v>
      </c>
      <c r="P24" s="55">
        <f t="shared" si="15"/>
        <v>0</v>
      </c>
    </row>
    <row r="25" spans="1:16" x14ac:dyDescent="0.2">
      <c r="A25" s="54" t="s">
        <v>314</v>
      </c>
      <c r="B25" s="55">
        <f t="shared" si="4"/>
        <v>5720</v>
      </c>
      <c r="C25" s="55">
        <f>C41</f>
        <v>2605</v>
      </c>
      <c r="D25" s="55">
        <f t="shared" ref="D25:F25" si="16">D41</f>
        <v>1340</v>
      </c>
      <c r="E25" s="55">
        <f t="shared" si="16"/>
        <v>1053</v>
      </c>
      <c r="F25" s="55">
        <f t="shared" si="16"/>
        <v>722</v>
      </c>
      <c r="G25" s="55">
        <f t="shared" si="6"/>
        <v>2303</v>
      </c>
      <c r="H25" s="55">
        <f>H41</f>
        <v>921</v>
      </c>
      <c r="I25" s="55">
        <f t="shared" ref="I25:K25" si="17">I41</f>
        <v>621</v>
      </c>
      <c r="J25" s="55">
        <f t="shared" si="17"/>
        <v>421</v>
      </c>
      <c r="K25" s="55">
        <f t="shared" si="17"/>
        <v>340</v>
      </c>
      <c r="L25" s="55">
        <f t="shared" si="8"/>
        <v>3418</v>
      </c>
      <c r="M25" s="55">
        <f>M41</f>
        <v>1685</v>
      </c>
      <c r="N25" s="55">
        <f t="shared" ref="N25:P25" si="18">N41</f>
        <v>719</v>
      </c>
      <c r="O25" s="55">
        <f t="shared" si="18"/>
        <v>632</v>
      </c>
      <c r="P25" s="55">
        <f t="shared" si="18"/>
        <v>382</v>
      </c>
    </row>
    <row r="26" spans="1:16" x14ac:dyDescent="0.2">
      <c r="A26" s="54" t="s">
        <v>337</v>
      </c>
      <c r="B26" s="55">
        <f>B19-SUM(B20:B25)</f>
        <v>1312</v>
      </c>
      <c r="C26" s="55">
        <f t="shared" ref="C26" si="19">C19-SUM(C20:C25)</f>
        <v>46</v>
      </c>
      <c r="D26" s="55">
        <f t="shared" ref="D26" si="20">D19-SUM(D20:D25)</f>
        <v>56</v>
      </c>
      <c r="E26" s="55">
        <f t="shared" ref="E26" si="21">E19-SUM(E20:E25)</f>
        <v>152</v>
      </c>
      <c r="F26" s="55">
        <f t="shared" ref="F26" si="22">F19-SUM(F20:F25)</f>
        <v>-1</v>
      </c>
      <c r="G26" s="55">
        <f>G19-SUM(G20:G25)</f>
        <v>417</v>
      </c>
      <c r="H26" s="55">
        <f t="shared" ref="H26" si="23">H19-SUM(H20:H25)</f>
        <v>23</v>
      </c>
      <c r="I26" s="55">
        <f t="shared" ref="I26" si="24">I19-SUM(I20:I25)</f>
        <v>15</v>
      </c>
      <c r="J26" s="55">
        <f t="shared" ref="J26" si="25">J19-SUM(J20:J25)</f>
        <v>2</v>
      </c>
      <c r="K26" s="55">
        <f t="shared" ref="K26" si="26">K19-SUM(K20:K25)</f>
        <v>-1</v>
      </c>
      <c r="L26" s="55">
        <f>L19-SUM(L20:L25)</f>
        <v>899</v>
      </c>
      <c r="M26" s="55">
        <f t="shared" ref="M26" si="27">M19-SUM(M20:M25)</f>
        <v>22</v>
      </c>
      <c r="N26" s="55">
        <f t="shared" ref="N26" si="28">N19-SUM(N20:N25)</f>
        <v>44</v>
      </c>
      <c r="O26" s="55">
        <f t="shared" ref="O26" si="29">O19-SUM(O20:O25)</f>
        <v>151</v>
      </c>
      <c r="P26" s="55">
        <f t="shared" ref="P26" si="30">P19-SUM(P20:P25)</f>
        <v>0</v>
      </c>
    </row>
    <row r="27" spans="1:16" x14ac:dyDescent="0.2">
      <c r="B27" s="55"/>
      <c r="C27" s="55"/>
      <c r="D27" s="55"/>
      <c r="E27" s="55"/>
      <c r="F27" s="55"/>
      <c r="G27" s="62"/>
      <c r="H27" s="63"/>
      <c r="I27" s="63"/>
      <c r="J27" s="63"/>
      <c r="K27" s="64"/>
      <c r="L27" s="55"/>
      <c r="M27" s="55"/>
      <c r="N27" s="55"/>
      <c r="O27" s="55"/>
      <c r="P27" s="55"/>
    </row>
    <row r="28" spans="1:16" x14ac:dyDescent="0.2">
      <c r="A28" s="60" t="s">
        <v>268</v>
      </c>
      <c r="B28" s="55"/>
      <c r="C28" s="55"/>
      <c r="D28" s="55"/>
      <c r="E28" s="55"/>
      <c r="F28" s="55"/>
      <c r="G28" s="62"/>
      <c r="H28" s="63"/>
      <c r="I28" s="63"/>
      <c r="J28" s="63"/>
      <c r="K28" s="64"/>
      <c r="L28" s="55"/>
      <c r="M28" s="55"/>
      <c r="N28" s="55"/>
      <c r="O28" s="55"/>
      <c r="P28" s="55"/>
    </row>
    <row r="29" spans="1:16" x14ac:dyDescent="0.2">
      <c r="A29" s="60"/>
      <c r="B29" s="55"/>
      <c r="C29" s="55"/>
      <c r="D29" s="55"/>
      <c r="E29" s="55"/>
      <c r="F29" s="55"/>
      <c r="G29" s="62"/>
      <c r="H29" s="63"/>
      <c r="I29" s="63"/>
      <c r="J29" s="63"/>
      <c r="K29" s="64"/>
      <c r="L29" s="55"/>
      <c r="M29" s="55"/>
      <c r="N29" s="55"/>
      <c r="O29" s="55"/>
      <c r="P29" s="55"/>
    </row>
    <row r="30" spans="1:16" x14ac:dyDescent="0.2">
      <c r="A30" s="54" t="s">
        <v>0</v>
      </c>
      <c r="B30" s="55">
        <v>24048</v>
      </c>
      <c r="C30" s="55">
        <v>11478</v>
      </c>
      <c r="D30" s="55">
        <v>6630</v>
      </c>
      <c r="E30" s="55">
        <v>3522</v>
      </c>
      <c r="F30" s="55">
        <v>2419</v>
      </c>
      <c r="G30" s="62">
        <v>11071</v>
      </c>
      <c r="H30" s="63">
        <v>5031</v>
      </c>
      <c r="I30" s="63">
        <v>3118</v>
      </c>
      <c r="J30" s="63">
        <v>1776</v>
      </c>
      <c r="K30" s="64">
        <v>1146</v>
      </c>
      <c r="L30" s="55">
        <v>12978</v>
      </c>
      <c r="M30" s="55">
        <v>6446</v>
      </c>
      <c r="N30" s="55">
        <v>3512</v>
      </c>
      <c r="O30" s="55">
        <v>1746</v>
      </c>
      <c r="P30" s="55">
        <v>1273</v>
      </c>
    </row>
    <row r="31" spans="1:16" x14ac:dyDescent="0.2">
      <c r="A31" s="54" t="s">
        <v>3</v>
      </c>
      <c r="B31" s="55">
        <v>8607</v>
      </c>
      <c r="C31" s="55">
        <v>7951</v>
      </c>
      <c r="D31" s="55">
        <v>240</v>
      </c>
      <c r="E31" s="55">
        <v>331</v>
      </c>
      <c r="F31" s="55">
        <v>85</v>
      </c>
      <c r="G31" s="62">
        <v>3753</v>
      </c>
      <c r="H31" s="63">
        <v>3639</v>
      </c>
      <c r="I31" s="63">
        <v>85</v>
      </c>
      <c r="J31" s="63">
        <v>30</v>
      </c>
      <c r="K31" s="64">
        <v>0</v>
      </c>
      <c r="L31" s="55">
        <v>4854</v>
      </c>
      <c r="M31" s="55">
        <v>4312</v>
      </c>
      <c r="N31" s="55">
        <v>155</v>
      </c>
      <c r="O31" s="55">
        <v>301</v>
      </c>
      <c r="P31" s="55">
        <v>85</v>
      </c>
    </row>
    <row r="32" spans="1:16" x14ac:dyDescent="0.2">
      <c r="A32" s="54" t="s">
        <v>4</v>
      </c>
      <c r="B32" s="55">
        <v>4986</v>
      </c>
      <c r="C32" s="55">
        <v>202</v>
      </c>
      <c r="D32" s="55">
        <v>4669</v>
      </c>
      <c r="E32" s="55">
        <v>30</v>
      </c>
      <c r="F32" s="55">
        <v>85</v>
      </c>
      <c r="G32" s="62">
        <v>2484</v>
      </c>
      <c r="H32" s="63">
        <v>112</v>
      </c>
      <c r="I32" s="63">
        <v>2257</v>
      </c>
      <c r="J32" s="63">
        <v>30</v>
      </c>
      <c r="K32" s="64">
        <v>85</v>
      </c>
      <c r="L32" s="55">
        <v>2502</v>
      </c>
      <c r="M32" s="55">
        <v>90</v>
      </c>
      <c r="N32" s="55">
        <v>2412</v>
      </c>
      <c r="O32" s="55">
        <v>0</v>
      </c>
      <c r="P32" s="55">
        <v>0</v>
      </c>
    </row>
    <row r="33" spans="1:16" x14ac:dyDescent="0.2">
      <c r="A33" s="54" t="s">
        <v>5</v>
      </c>
      <c r="B33" s="55">
        <v>1609</v>
      </c>
      <c r="C33" s="55">
        <v>0</v>
      </c>
      <c r="D33" s="55">
        <v>14</v>
      </c>
      <c r="E33" s="55">
        <v>1595</v>
      </c>
      <c r="F33" s="55">
        <v>0</v>
      </c>
      <c r="G33" s="62">
        <v>1068</v>
      </c>
      <c r="H33" s="63">
        <v>0</v>
      </c>
      <c r="I33" s="63">
        <v>14</v>
      </c>
      <c r="J33" s="63">
        <v>1053</v>
      </c>
      <c r="K33" s="64">
        <v>0</v>
      </c>
      <c r="L33" s="55">
        <v>542</v>
      </c>
      <c r="M33" s="55">
        <v>0</v>
      </c>
      <c r="N33" s="55">
        <v>0</v>
      </c>
      <c r="O33" s="55">
        <v>542</v>
      </c>
      <c r="P33" s="55">
        <v>0</v>
      </c>
    </row>
    <row r="34" spans="1:16" x14ac:dyDescent="0.2">
      <c r="A34" s="54" t="s">
        <v>6</v>
      </c>
      <c r="B34" s="55">
        <v>1601</v>
      </c>
      <c r="C34" s="55">
        <v>45</v>
      </c>
      <c r="D34" s="55">
        <v>28</v>
      </c>
      <c r="E34" s="55">
        <v>0</v>
      </c>
      <c r="F34" s="55">
        <v>1528</v>
      </c>
      <c r="G34" s="62">
        <v>744</v>
      </c>
      <c r="H34" s="63">
        <v>22</v>
      </c>
      <c r="I34" s="63">
        <v>0</v>
      </c>
      <c r="J34" s="63">
        <v>0</v>
      </c>
      <c r="K34" s="64">
        <v>722</v>
      </c>
      <c r="L34" s="55">
        <v>857</v>
      </c>
      <c r="M34" s="55">
        <v>22</v>
      </c>
      <c r="N34" s="55">
        <v>28</v>
      </c>
      <c r="O34" s="55">
        <v>0</v>
      </c>
      <c r="P34" s="55">
        <v>806</v>
      </c>
    </row>
    <row r="35" spans="1:16" x14ac:dyDescent="0.2">
      <c r="A35" s="54" t="s">
        <v>75</v>
      </c>
      <c r="B35" s="55">
        <v>135</v>
      </c>
      <c r="C35" s="55">
        <v>0</v>
      </c>
      <c r="D35" s="55">
        <v>14</v>
      </c>
      <c r="E35" s="55">
        <v>120</v>
      </c>
      <c r="F35" s="55">
        <v>0</v>
      </c>
      <c r="G35" s="62">
        <v>14</v>
      </c>
      <c r="H35" s="63">
        <v>0</v>
      </c>
      <c r="I35" s="63">
        <v>14</v>
      </c>
      <c r="J35" s="63">
        <v>0</v>
      </c>
      <c r="K35" s="64">
        <v>0</v>
      </c>
      <c r="L35" s="55">
        <v>120</v>
      </c>
      <c r="M35" s="55">
        <v>0</v>
      </c>
      <c r="N35" s="55">
        <v>0</v>
      </c>
      <c r="O35" s="55">
        <v>120</v>
      </c>
      <c r="P35" s="55">
        <v>0</v>
      </c>
    </row>
    <row r="36" spans="1:16" x14ac:dyDescent="0.2">
      <c r="A36" s="54" t="s">
        <v>76</v>
      </c>
      <c r="B36" s="55">
        <v>22</v>
      </c>
      <c r="C36" s="55">
        <v>22</v>
      </c>
      <c r="D36" s="55">
        <v>0</v>
      </c>
      <c r="E36" s="55">
        <v>0</v>
      </c>
      <c r="F36" s="55">
        <v>0</v>
      </c>
      <c r="G36" s="62">
        <v>22</v>
      </c>
      <c r="H36" s="63">
        <v>22</v>
      </c>
      <c r="I36" s="63">
        <v>0</v>
      </c>
      <c r="J36" s="63">
        <v>0</v>
      </c>
      <c r="K36" s="64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</row>
    <row r="37" spans="1:16" x14ac:dyDescent="0.2">
      <c r="A37" s="54" t="s">
        <v>77</v>
      </c>
      <c r="B37" s="55">
        <v>339</v>
      </c>
      <c r="C37" s="55">
        <v>90</v>
      </c>
      <c r="D37" s="55">
        <v>99</v>
      </c>
      <c r="E37" s="55">
        <v>150</v>
      </c>
      <c r="F37" s="55">
        <v>0</v>
      </c>
      <c r="G37" s="62">
        <v>192</v>
      </c>
      <c r="H37" s="63">
        <v>45</v>
      </c>
      <c r="I37" s="63">
        <v>56</v>
      </c>
      <c r="J37" s="63">
        <v>90</v>
      </c>
      <c r="K37" s="64">
        <v>0</v>
      </c>
      <c r="L37" s="55">
        <v>147</v>
      </c>
      <c r="M37" s="55">
        <v>45</v>
      </c>
      <c r="N37" s="55">
        <v>42</v>
      </c>
      <c r="O37" s="55">
        <v>60</v>
      </c>
      <c r="P37" s="55">
        <v>0</v>
      </c>
    </row>
    <row r="38" spans="1:16" x14ac:dyDescent="0.2">
      <c r="A38" s="54" t="s">
        <v>78</v>
      </c>
      <c r="B38" s="55">
        <v>557</v>
      </c>
      <c r="C38" s="55">
        <v>292</v>
      </c>
      <c r="D38" s="55">
        <v>85</v>
      </c>
      <c r="E38" s="55">
        <v>181</v>
      </c>
      <c r="F38" s="55">
        <v>0</v>
      </c>
      <c r="G38" s="62">
        <v>306</v>
      </c>
      <c r="H38" s="63">
        <v>157</v>
      </c>
      <c r="I38" s="63">
        <v>28</v>
      </c>
      <c r="J38" s="63">
        <v>120</v>
      </c>
      <c r="K38" s="64">
        <v>0</v>
      </c>
      <c r="L38" s="55">
        <v>251</v>
      </c>
      <c r="M38" s="55">
        <v>135</v>
      </c>
      <c r="N38" s="55">
        <v>56</v>
      </c>
      <c r="O38" s="55">
        <v>60</v>
      </c>
      <c r="P38" s="55">
        <v>0</v>
      </c>
    </row>
    <row r="39" spans="1:16" x14ac:dyDescent="0.2">
      <c r="A39" s="54" t="s">
        <v>79</v>
      </c>
      <c r="B39" s="55">
        <v>376</v>
      </c>
      <c r="C39" s="55">
        <v>247</v>
      </c>
      <c r="D39" s="55">
        <v>99</v>
      </c>
      <c r="E39" s="55">
        <v>30</v>
      </c>
      <c r="F39" s="55">
        <v>0</v>
      </c>
      <c r="G39" s="62">
        <v>185</v>
      </c>
      <c r="H39" s="63">
        <v>112</v>
      </c>
      <c r="I39" s="63">
        <v>42</v>
      </c>
      <c r="J39" s="63">
        <v>30</v>
      </c>
      <c r="K39" s="64">
        <v>0</v>
      </c>
      <c r="L39" s="55">
        <v>191</v>
      </c>
      <c r="M39" s="55">
        <v>135</v>
      </c>
      <c r="N39" s="55">
        <v>56</v>
      </c>
      <c r="O39" s="55">
        <v>0</v>
      </c>
      <c r="P39" s="55">
        <v>0</v>
      </c>
    </row>
    <row r="40" spans="1:16" x14ac:dyDescent="0.2">
      <c r="A40" s="54" t="s">
        <v>80</v>
      </c>
      <c r="B40" s="55">
        <v>22</v>
      </c>
      <c r="C40" s="55">
        <v>22</v>
      </c>
      <c r="D40" s="55">
        <v>0</v>
      </c>
      <c r="E40" s="55">
        <v>0</v>
      </c>
      <c r="F40" s="55">
        <v>0</v>
      </c>
      <c r="G40" s="62">
        <v>0</v>
      </c>
      <c r="H40" s="63">
        <v>0</v>
      </c>
      <c r="I40" s="63">
        <v>0</v>
      </c>
      <c r="J40" s="63">
        <v>0</v>
      </c>
      <c r="K40" s="64">
        <v>0</v>
      </c>
      <c r="L40" s="55">
        <v>22</v>
      </c>
      <c r="M40" s="55">
        <v>22</v>
      </c>
      <c r="N40" s="55">
        <v>0</v>
      </c>
      <c r="O40" s="55">
        <v>0</v>
      </c>
      <c r="P40" s="55">
        <v>0</v>
      </c>
    </row>
    <row r="41" spans="1:16" x14ac:dyDescent="0.2">
      <c r="A41" s="54" t="s">
        <v>81</v>
      </c>
      <c r="B41" s="55">
        <v>5721</v>
      </c>
      <c r="C41" s="55">
        <v>2605</v>
      </c>
      <c r="D41" s="55">
        <v>1340</v>
      </c>
      <c r="E41" s="55">
        <v>1053</v>
      </c>
      <c r="F41" s="55">
        <v>722</v>
      </c>
      <c r="G41" s="62">
        <v>2303</v>
      </c>
      <c r="H41" s="63">
        <v>921</v>
      </c>
      <c r="I41" s="63">
        <v>621</v>
      </c>
      <c r="J41" s="63">
        <v>421</v>
      </c>
      <c r="K41" s="64">
        <v>340</v>
      </c>
      <c r="L41" s="55">
        <v>3418</v>
      </c>
      <c r="M41" s="55">
        <v>1685</v>
      </c>
      <c r="N41" s="55">
        <v>719</v>
      </c>
      <c r="O41" s="55">
        <v>632</v>
      </c>
      <c r="P41" s="55">
        <v>382</v>
      </c>
    </row>
    <row r="42" spans="1:16" x14ac:dyDescent="0.2">
      <c r="A42" s="54" t="s">
        <v>82</v>
      </c>
      <c r="B42" s="55">
        <v>42</v>
      </c>
      <c r="C42" s="55">
        <v>0</v>
      </c>
      <c r="D42" s="55">
        <v>42</v>
      </c>
      <c r="E42" s="55">
        <v>0</v>
      </c>
      <c r="F42" s="55">
        <v>0</v>
      </c>
      <c r="G42" s="62">
        <v>0</v>
      </c>
      <c r="H42" s="63">
        <v>0</v>
      </c>
      <c r="I42" s="63">
        <v>0</v>
      </c>
      <c r="J42" s="63">
        <v>0</v>
      </c>
      <c r="K42" s="64">
        <v>0</v>
      </c>
      <c r="L42" s="55">
        <v>42</v>
      </c>
      <c r="M42" s="55">
        <v>0</v>
      </c>
      <c r="N42" s="55">
        <v>42</v>
      </c>
      <c r="O42" s="55">
        <v>0</v>
      </c>
      <c r="P42" s="55">
        <v>0</v>
      </c>
    </row>
    <row r="43" spans="1:16" x14ac:dyDescent="0.2">
      <c r="A43" s="54" t="s">
        <v>69</v>
      </c>
      <c r="B43" s="55">
        <v>30</v>
      </c>
      <c r="C43" s="55">
        <v>0</v>
      </c>
      <c r="D43" s="55">
        <v>0</v>
      </c>
      <c r="E43" s="55">
        <v>30</v>
      </c>
      <c r="F43" s="55">
        <v>0</v>
      </c>
      <c r="G43" s="62">
        <v>0</v>
      </c>
      <c r="H43" s="63">
        <v>0</v>
      </c>
      <c r="I43" s="63">
        <v>0</v>
      </c>
      <c r="J43" s="63">
        <v>0</v>
      </c>
      <c r="K43" s="64">
        <v>0</v>
      </c>
      <c r="L43" s="55">
        <v>30</v>
      </c>
      <c r="M43" s="55">
        <v>0</v>
      </c>
      <c r="N43" s="55">
        <v>0</v>
      </c>
      <c r="O43" s="55">
        <v>30</v>
      </c>
      <c r="P43" s="55">
        <v>0</v>
      </c>
    </row>
    <row r="44" spans="1:16" x14ac:dyDescent="0.2">
      <c r="B44" s="55"/>
      <c r="C44" s="55"/>
      <c r="D44" s="55"/>
      <c r="E44" s="55"/>
      <c r="F44" s="55"/>
      <c r="G44" s="62"/>
      <c r="H44" s="63"/>
      <c r="I44" s="63"/>
      <c r="J44" s="63"/>
      <c r="K44" s="64"/>
      <c r="L44" s="55"/>
      <c r="M44" s="55"/>
      <c r="N44" s="55"/>
      <c r="O44" s="55"/>
      <c r="P44" s="55"/>
    </row>
    <row r="45" spans="1:16" x14ac:dyDescent="0.2">
      <c r="A45" s="60" t="s">
        <v>269</v>
      </c>
      <c r="B45" s="55"/>
      <c r="C45" s="55"/>
      <c r="D45" s="55"/>
      <c r="E45" s="55"/>
      <c r="F45" s="55"/>
      <c r="G45" s="62"/>
      <c r="H45" s="63"/>
      <c r="I45" s="63"/>
      <c r="J45" s="63"/>
      <c r="K45" s="64"/>
      <c r="L45" s="55"/>
      <c r="M45" s="55"/>
      <c r="N45" s="55"/>
      <c r="O45" s="55"/>
      <c r="P45" s="55"/>
    </row>
    <row r="46" spans="1:16" x14ac:dyDescent="0.2">
      <c r="A46" s="60"/>
      <c r="B46" s="55"/>
      <c r="C46" s="55"/>
      <c r="D46" s="55"/>
      <c r="E46" s="55"/>
      <c r="F46" s="55"/>
      <c r="G46" s="62"/>
      <c r="H46" s="63"/>
      <c r="I46" s="63"/>
      <c r="J46" s="63"/>
      <c r="K46" s="64"/>
      <c r="L46" s="55"/>
      <c r="M46" s="55"/>
      <c r="N46" s="55"/>
      <c r="O46" s="55"/>
      <c r="P46" s="55"/>
    </row>
    <row r="47" spans="1:16" x14ac:dyDescent="0.2">
      <c r="A47" s="54" t="s">
        <v>0</v>
      </c>
      <c r="B47" s="55">
        <v>24048</v>
      </c>
      <c r="C47" s="55">
        <v>11478</v>
      </c>
      <c r="D47" s="55">
        <v>6630</v>
      </c>
      <c r="E47" s="55">
        <v>3522</v>
      </c>
      <c r="F47" s="55">
        <v>2419</v>
      </c>
      <c r="G47" s="62">
        <v>11071</v>
      </c>
      <c r="H47" s="63">
        <v>5031</v>
      </c>
      <c r="I47" s="63">
        <v>3118</v>
      </c>
      <c r="J47" s="63">
        <v>1776</v>
      </c>
      <c r="K47" s="64">
        <v>1146</v>
      </c>
      <c r="L47" s="55">
        <v>12978</v>
      </c>
      <c r="M47" s="55">
        <v>6446</v>
      </c>
      <c r="N47" s="55">
        <v>3512</v>
      </c>
      <c r="O47" s="55">
        <v>1746</v>
      </c>
      <c r="P47" s="55">
        <v>1273</v>
      </c>
    </row>
    <row r="48" spans="1:16" x14ac:dyDescent="0.2">
      <c r="A48" s="54" t="s">
        <v>83</v>
      </c>
      <c r="B48" s="55">
        <v>6928</v>
      </c>
      <c r="C48" s="55">
        <v>3347</v>
      </c>
      <c r="D48" s="55">
        <v>2384</v>
      </c>
      <c r="E48" s="55">
        <v>391</v>
      </c>
      <c r="F48" s="55">
        <v>806</v>
      </c>
      <c r="G48" s="62">
        <v>3564</v>
      </c>
      <c r="H48" s="63">
        <v>1572</v>
      </c>
      <c r="I48" s="63">
        <v>1284</v>
      </c>
      <c r="J48" s="63">
        <v>241</v>
      </c>
      <c r="K48" s="64">
        <v>467</v>
      </c>
      <c r="L48" s="55">
        <v>3365</v>
      </c>
      <c r="M48" s="55">
        <v>1774</v>
      </c>
      <c r="N48" s="55">
        <v>1100</v>
      </c>
      <c r="O48" s="55">
        <v>150</v>
      </c>
      <c r="P48" s="55">
        <v>340</v>
      </c>
    </row>
    <row r="49" spans="1:16" x14ac:dyDescent="0.2">
      <c r="A49" s="54" t="s">
        <v>84</v>
      </c>
      <c r="B49" s="55">
        <v>741</v>
      </c>
      <c r="C49" s="55">
        <v>202</v>
      </c>
      <c r="D49" s="55">
        <v>296</v>
      </c>
      <c r="E49" s="55">
        <v>30</v>
      </c>
      <c r="F49" s="55">
        <v>212</v>
      </c>
      <c r="G49" s="62">
        <v>225</v>
      </c>
      <c r="H49" s="63">
        <v>112</v>
      </c>
      <c r="I49" s="63">
        <v>71</v>
      </c>
      <c r="J49" s="63">
        <v>0</v>
      </c>
      <c r="K49" s="64">
        <v>42</v>
      </c>
      <c r="L49" s="55">
        <v>515</v>
      </c>
      <c r="M49" s="55">
        <v>90</v>
      </c>
      <c r="N49" s="55">
        <v>226</v>
      </c>
      <c r="O49" s="55">
        <v>30</v>
      </c>
      <c r="P49" s="55">
        <v>170</v>
      </c>
    </row>
    <row r="50" spans="1:16" x14ac:dyDescent="0.2">
      <c r="A50" s="54" t="s">
        <v>85</v>
      </c>
      <c r="B50" s="55">
        <v>6306</v>
      </c>
      <c r="C50" s="55">
        <v>2605</v>
      </c>
      <c r="D50" s="55">
        <v>1890</v>
      </c>
      <c r="E50" s="55">
        <v>1174</v>
      </c>
      <c r="F50" s="55">
        <v>637</v>
      </c>
      <c r="G50" s="62">
        <v>2492</v>
      </c>
      <c r="H50" s="63">
        <v>966</v>
      </c>
      <c r="I50" s="63">
        <v>790</v>
      </c>
      <c r="J50" s="63">
        <v>482</v>
      </c>
      <c r="K50" s="64">
        <v>255</v>
      </c>
      <c r="L50" s="55">
        <v>3814</v>
      </c>
      <c r="M50" s="55">
        <v>1640</v>
      </c>
      <c r="N50" s="55">
        <v>1100</v>
      </c>
      <c r="O50" s="55">
        <v>692</v>
      </c>
      <c r="P50" s="55">
        <v>382</v>
      </c>
    </row>
    <row r="51" spans="1:16" x14ac:dyDescent="0.2">
      <c r="A51" s="54" t="s">
        <v>86</v>
      </c>
      <c r="B51" s="55">
        <v>6447</v>
      </c>
      <c r="C51" s="55">
        <v>3347</v>
      </c>
      <c r="D51" s="55">
        <v>1143</v>
      </c>
      <c r="E51" s="55">
        <v>1746</v>
      </c>
      <c r="F51" s="55">
        <v>212</v>
      </c>
      <c r="G51" s="62">
        <v>3164</v>
      </c>
      <c r="H51" s="63">
        <v>1550</v>
      </c>
      <c r="I51" s="63">
        <v>578</v>
      </c>
      <c r="J51" s="63">
        <v>993</v>
      </c>
      <c r="K51" s="64">
        <v>42</v>
      </c>
      <c r="L51" s="55">
        <v>3283</v>
      </c>
      <c r="M51" s="55">
        <v>1797</v>
      </c>
      <c r="N51" s="55">
        <v>564</v>
      </c>
      <c r="O51" s="55">
        <v>752</v>
      </c>
      <c r="P51" s="55">
        <v>170</v>
      </c>
    </row>
    <row r="52" spans="1:16" x14ac:dyDescent="0.2">
      <c r="A52" s="54" t="s">
        <v>87</v>
      </c>
      <c r="B52" s="55">
        <v>126</v>
      </c>
      <c r="C52" s="55">
        <v>112</v>
      </c>
      <c r="D52" s="55">
        <v>14</v>
      </c>
      <c r="E52" s="55">
        <v>0</v>
      </c>
      <c r="F52" s="55">
        <v>0</v>
      </c>
      <c r="G52" s="62">
        <v>59</v>
      </c>
      <c r="H52" s="63">
        <v>45</v>
      </c>
      <c r="I52" s="63">
        <v>14</v>
      </c>
      <c r="J52" s="63">
        <v>0</v>
      </c>
      <c r="K52" s="64">
        <v>0</v>
      </c>
      <c r="L52" s="55">
        <v>67</v>
      </c>
      <c r="M52" s="55">
        <v>67</v>
      </c>
      <c r="N52" s="55">
        <v>0</v>
      </c>
      <c r="O52" s="55">
        <v>0</v>
      </c>
      <c r="P52" s="55">
        <v>0</v>
      </c>
    </row>
    <row r="53" spans="1:16" x14ac:dyDescent="0.2">
      <c r="A53" s="54" t="s">
        <v>88</v>
      </c>
      <c r="B53" s="55">
        <v>423</v>
      </c>
      <c r="C53" s="55">
        <v>135</v>
      </c>
      <c r="D53" s="55">
        <v>197</v>
      </c>
      <c r="E53" s="55">
        <v>90</v>
      </c>
      <c r="F53" s="55">
        <v>0</v>
      </c>
      <c r="G53" s="62">
        <v>229</v>
      </c>
      <c r="H53" s="63">
        <v>112</v>
      </c>
      <c r="I53" s="63">
        <v>56</v>
      </c>
      <c r="J53" s="63">
        <v>60</v>
      </c>
      <c r="K53" s="64">
        <v>0</v>
      </c>
      <c r="L53" s="55">
        <v>194</v>
      </c>
      <c r="M53" s="55">
        <v>22</v>
      </c>
      <c r="N53" s="55">
        <v>141</v>
      </c>
      <c r="O53" s="55">
        <v>30</v>
      </c>
      <c r="P53" s="55">
        <v>0</v>
      </c>
    </row>
    <row r="54" spans="1:16" x14ac:dyDescent="0.2">
      <c r="A54" s="54" t="s">
        <v>89</v>
      </c>
      <c r="B54" s="55">
        <v>279</v>
      </c>
      <c r="C54" s="55">
        <v>67</v>
      </c>
      <c r="D54" s="55">
        <v>169</v>
      </c>
      <c r="E54" s="55">
        <v>0</v>
      </c>
      <c r="F54" s="55">
        <v>42</v>
      </c>
      <c r="G54" s="62">
        <v>158</v>
      </c>
      <c r="H54" s="63">
        <v>45</v>
      </c>
      <c r="I54" s="63">
        <v>71</v>
      </c>
      <c r="J54" s="63">
        <v>0</v>
      </c>
      <c r="K54" s="64">
        <v>42</v>
      </c>
      <c r="L54" s="55">
        <v>121</v>
      </c>
      <c r="M54" s="55">
        <v>22</v>
      </c>
      <c r="N54" s="55">
        <v>99</v>
      </c>
      <c r="O54" s="55">
        <v>0</v>
      </c>
      <c r="P54" s="55">
        <v>0</v>
      </c>
    </row>
    <row r="55" spans="1:16" x14ac:dyDescent="0.2">
      <c r="A55" s="54" t="s">
        <v>90</v>
      </c>
      <c r="B55" s="55">
        <v>2798</v>
      </c>
      <c r="C55" s="55">
        <v>1662</v>
      </c>
      <c r="D55" s="55">
        <v>536</v>
      </c>
      <c r="E55" s="55">
        <v>90</v>
      </c>
      <c r="F55" s="55">
        <v>509</v>
      </c>
      <c r="G55" s="65">
        <v>1180</v>
      </c>
      <c r="H55" s="66">
        <v>629</v>
      </c>
      <c r="I55" s="66">
        <v>254</v>
      </c>
      <c r="J55" s="66">
        <v>0</v>
      </c>
      <c r="K55" s="67">
        <v>297</v>
      </c>
      <c r="L55" s="55">
        <v>1618</v>
      </c>
      <c r="M55" s="55">
        <v>1033</v>
      </c>
      <c r="N55" s="55">
        <v>282</v>
      </c>
      <c r="O55" s="55">
        <v>90</v>
      </c>
      <c r="P55" s="55">
        <v>212</v>
      </c>
    </row>
    <row r="56" spans="1:16" x14ac:dyDescent="0.2">
      <c r="A56" s="87" t="s">
        <v>235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</row>
    <row r="57" spans="1:16" x14ac:dyDescent="0.2">
      <c r="A57" s="83" t="s">
        <v>265</v>
      </c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2"/>
  <sheetViews>
    <sheetView view="pageBreakPreview" zoomScaleNormal="100" zoomScaleSheetLayoutView="100" workbookViewId="0">
      <selection activeCell="N9" sqref="N9"/>
    </sheetView>
  </sheetViews>
  <sheetFormatPr defaultColWidth="9.109375" defaultRowHeight="10.199999999999999" x14ac:dyDescent="0.2"/>
  <cols>
    <col min="1" max="1" width="9.109375" style="3"/>
    <col min="2" max="16" width="5.33203125" style="3" customWidth="1"/>
    <col min="17" max="16384" width="9.109375" style="3"/>
  </cols>
  <sheetData>
    <row r="1" spans="1:16" x14ac:dyDescent="0.2">
      <c r="A1" s="3" t="s">
        <v>270</v>
      </c>
    </row>
    <row r="2" spans="1:16" x14ac:dyDescent="0.2">
      <c r="A2" s="4"/>
      <c r="B2" s="118" t="s">
        <v>0</v>
      </c>
      <c r="C2" s="118"/>
      <c r="D2" s="118"/>
      <c r="E2" s="118"/>
      <c r="F2" s="118"/>
      <c r="G2" s="118" t="s">
        <v>1</v>
      </c>
      <c r="H2" s="118"/>
      <c r="I2" s="118"/>
      <c r="J2" s="118"/>
      <c r="K2" s="118"/>
      <c r="L2" s="118" t="s">
        <v>2</v>
      </c>
      <c r="M2" s="118"/>
      <c r="N2" s="118"/>
      <c r="O2" s="118"/>
      <c r="P2" s="119"/>
    </row>
    <row r="3" spans="1:16" x14ac:dyDescent="0.2">
      <c r="A3" s="5" t="s">
        <v>259</v>
      </c>
      <c r="B3" s="6" t="s">
        <v>0</v>
      </c>
      <c r="C3" s="6" t="s">
        <v>3</v>
      </c>
      <c r="D3" s="6" t="s">
        <v>236</v>
      </c>
      <c r="E3" s="6" t="s">
        <v>5</v>
      </c>
      <c r="F3" s="6" t="s">
        <v>237</v>
      </c>
      <c r="G3" s="6" t="s">
        <v>0</v>
      </c>
      <c r="H3" s="6" t="s">
        <v>3</v>
      </c>
      <c r="I3" s="6" t="s">
        <v>236</v>
      </c>
      <c r="J3" s="6" t="s">
        <v>5</v>
      </c>
      <c r="K3" s="6" t="s">
        <v>237</v>
      </c>
      <c r="L3" s="6" t="s">
        <v>0</v>
      </c>
      <c r="M3" s="6" t="s">
        <v>3</v>
      </c>
      <c r="N3" s="6" t="s">
        <v>236</v>
      </c>
      <c r="O3" s="6" t="s">
        <v>5</v>
      </c>
      <c r="P3" s="7" t="s">
        <v>237</v>
      </c>
    </row>
    <row r="4" spans="1:16" x14ac:dyDescent="0.2">
      <c r="A4" s="11" t="s">
        <v>71</v>
      </c>
      <c r="G4" s="15"/>
      <c r="H4" s="8"/>
      <c r="I4" s="8"/>
      <c r="J4" s="8"/>
      <c r="K4" s="4"/>
    </row>
    <row r="5" spans="1:16" x14ac:dyDescent="0.2">
      <c r="A5" s="3" t="s">
        <v>0</v>
      </c>
      <c r="B5" s="9">
        <v>24048</v>
      </c>
      <c r="C5" s="9">
        <v>11478</v>
      </c>
      <c r="D5" s="9">
        <v>6630</v>
      </c>
      <c r="E5" s="9">
        <v>3522</v>
      </c>
      <c r="F5" s="9">
        <v>2419</v>
      </c>
      <c r="G5" s="16">
        <v>11071</v>
      </c>
      <c r="H5" s="17">
        <v>5031</v>
      </c>
      <c r="I5" s="17">
        <v>3118</v>
      </c>
      <c r="J5" s="17">
        <v>1776</v>
      </c>
      <c r="K5" s="18">
        <v>1146</v>
      </c>
      <c r="L5" s="9">
        <v>12978</v>
      </c>
      <c r="M5" s="9">
        <v>6446</v>
      </c>
      <c r="N5" s="9">
        <v>3512</v>
      </c>
      <c r="O5" s="9">
        <v>1746</v>
      </c>
      <c r="P5" s="9">
        <v>1273</v>
      </c>
    </row>
    <row r="6" spans="1:16" x14ac:dyDescent="0.2">
      <c r="A6" s="3" t="s">
        <v>71</v>
      </c>
      <c r="B6" s="9">
        <v>17110</v>
      </c>
      <c r="C6" s="9">
        <v>8445</v>
      </c>
      <c r="D6" s="9">
        <v>4853</v>
      </c>
      <c r="E6" s="9">
        <v>1987</v>
      </c>
      <c r="F6" s="9">
        <v>1825</v>
      </c>
      <c r="G6" s="16">
        <v>8073</v>
      </c>
      <c r="H6" s="17">
        <v>3751</v>
      </c>
      <c r="I6" s="17">
        <v>2215</v>
      </c>
      <c r="J6" s="17">
        <v>1174</v>
      </c>
      <c r="K6" s="18">
        <v>934</v>
      </c>
      <c r="L6" s="9">
        <v>9036</v>
      </c>
      <c r="M6" s="9">
        <v>4694</v>
      </c>
      <c r="N6" s="9">
        <v>2638</v>
      </c>
      <c r="O6" s="9">
        <v>813</v>
      </c>
      <c r="P6" s="9">
        <v>891</v>
      </c>
    </row>
    <row r="7" spans="1:16" x14ac:dyDescent="0.2">
      <c r="A7" s="3" t="s">
        <v>72</v>
      </c>
      <c r="B7" s="9">
        <v>6939</v>
      </c>
      <c r="C7" s="9">
        <v>3032</v>
      </c>
      <c r="D7" s="9">
        <v>1777</v>
      </c>
      <c r="E7" s="9">
        <v>1535</v>
      </c>
      <c r="F7" s="9">
        <v>594</v>
      </c>
      <c r="G7" s="16">
        <v>2997</v>
      </c>
      <c r="H7" s="17">
        <v>1280</v>
      </c>
      <c r="I7" s="17">
        <v>903</v>
      </c>
      <c r="J7" s="17">
        <v>602</v>
      </c>
      <c r="K7" s="18">
        <v>212</v>
      </c>
      <c r="L7" s="9">
        <v>3942</v>
      </c>
      <c r="M7" s="9">
        <v>1752</v>
      </c>
      <c r="N7" s="9">
        <v>875</v>
      </c>
      <c r="O7" s="9">
        <v>933</v>
      </c>
      <c r="P7" s="9">
        <v>382</v>
      </c>
    </row>
    <row r="8" spans="1:16" x14ac:dyDescent="0.2">
      <c r="B8" s="9"/>
      <c r="C8" s="9"/>
      <c r="D8" s="9"/>
      <c r="E8" s="9"/>
      <c r="F8" s="9"/>
      <c r="G8" s="16"/>
      <c r="H8" s="17"/>
      <c r="I8" s="17"/>
      <c r="J8" s="17"/>
      <c r="K8" s="18"/>
      <c r="L8" s="9"/>
      <c r="M8" s="9"/>
      <c r="N8" s="9"/>
      <c r="O8" s="9"/>
      <c r="P8" s="9"/>
    </row>
    <row r="9" spans="1:16" x14ac:dyDescent="0.2">
      <c r="A9" s="11" t="s">
        <v>73</v>
      </c>
      <c r="B9" s="9"/>
      <c r="C9" s="9"/>
      <c r="D9" s="9"/>
      <c r="E9" s="9"/>
      <c r="F9" s="9"/>
      <c r="G9" s="16"/>
      <c r="H9" s="17"/>
      <c r="I9" s="17"/>
      <c r="J9" s="17"/>
      <c r="K9" s="18"/>
      <c r="L9" s="9"/>
      <c r="M9" s="9"/>
      <c r="N9" s="9"/>
      <c r="O9" s="9"/>
      <c r="P9" s="9"/>
    </row>
    <row r="10" spans="1:16" x14ac:dyDescent="0.2">
      <c r="A10" s="3" t="s">
        <v>0</v>
      </c>
      <c r="B10" s="9">
        <v>24048</v>
      </c>
      <c r="C10" s="9">
        <v>11478</v>
      </c>
      <c r="D10" s="9">
        <v>6630</v>
      </c>
      <c r="E10" s="9">
        <v>3522</v>
      </c>
      <c r="F10" s="9">
        <v>2419</v>
      </c>
      <c r="G10" s="16">
        <v>11071</v>
      </c>
      <c r="H10" s="17">
        <v>5031</v>
      </c>
      <c r="I10" s="17">
        <v>3118</v>
      </c>
      <c r="J10" s="17">
        <v>1776</v>
      </c>
      <c r="K10" s="18">
        <v>1146</v>
      </c>
      <c r="L10" s="9">
        <v>12978</v>
      </c>
      <c r="M10" s="9">
        <v>6446</v>
      </c>
      <c r="N10" s="9">
        <v>3512</v>
      </c>
      <c r="O10" s="9">
        <v>1746</v>
      </c>
      <c r="P10" s="9">
        <v>1273</v>
      </c>
    </row>
    <row r="11" spans="1:16" x14ac:dyDescent="0.2">
      <c r="A11" s="3" t="s">
        <v>73</v>
      </c>
      <c r="B11" s="9">
        <v>6269</v>
      </c>
      <c r="C11" s="9">
        <v>2740</v>
      </c>
      <c r="D11" s="9">
        <v>1580</v>
      </c>
      <c r="E11" s="9">
        <v>1354</v>
      </c>
      <c r="F11" s="9">
        <v>594</v>
      </c>
      <c r="G11" s="16">
        <v>2580</v>
      </c>
      <c r="H11" s="17">
        <v>1078</v>
      </c>
      <c r="I11" s="17">
        <v>748</v>
      </c>
      <c r="J11" s="17">
        <v>542</v>
      </c>
      <c r="K11" s="18">
        <v>212</v>
      </c>
      <c r="L11" s="9">
        <v>3689</v>
      </c>
      <c r="M11" s="9">
        <v>1662</v>
      </c>
      <c r="N11" s="9">
        <v>832</v>
      </c>
      <c r="O11" s="9">
        <v>813</v>
      </c>
      <c r="P11" s="9">
        <v>382</v>
      </c>
    </row>
    <row r="12" spans="1:16" x14ac:dyDescent="0.2">
      <c r="A12" s="3" t="s">
        <v>74</v>
      </c>
      <c r="B12" s="9">
        <v>17780</v>
      </c>
      <c r="C12" s="9">
        <v>8737</v>
      </c>
      <c r="D12" s="9">
        <v>5050</v>
      </c>
      <c r="E12" s="9">
        <v>2167</v>
      </c>
      <c r="F12" s="9">
        <v>1825</v>
      </c>
      <c r="G12" s="16">
        <v>8491</v>
      </c>
      <c r="H12" s="17">
        <v>3953</v>
      </c>
      <c r="I12" s="17">
        <v>2370</v>
      </c>
      <c r="J12" s="17">
        <v>1234</v>
      </c>
      <c r="K12" s="18">
        <v>934</v>
      </c>
      <c r="L12" s="9">
        <v>9289</v>
      </c>
      <c r="M12" s="9">
        <v>4784</v>
      </c>
      <c r="N12" s="9">
        <v>2680</v>
      </c>
      <c r="O12" s="9">
        <v>933</v>
      </c>
      <c r="P12" s="9">
        <v>891</v>
      </c>
    </row>
    <row r="13" spans="1:16" x14ac:dyDescent="0.2">
      <c r="B13" s="9"/>
      <c r="C13" s="9"/>
      <c r="D13" s="9"/>
      <c r="E13" s="9"/>
      <c r="F13" s="9"/>
      <c r="G13" s="16"/>
      <c r="H13" s="17"/>
      <c r="I13" s="17"/>
      <c r="J13" s="17"/>
      <c r="K13" s="18"/>
      <c r="L13" s="9"/>
      <c r="M13" s="9"/>
      <c r="N13" s="9"/>
      <c r="O13" s="9"/>
      <c r="P13" s="9"/>
    </row>
    <row r="14" spans="1:16" x14ac:dyDescent="0.2">
      <c r="B14" s="9"/>
      <c r="C14" s="9"/>
      <c r="D14" s="9"/>
      <c r="E14" s="9"/>
      <c r="F14" s="9"/>
      <c r="G14" s="16"/>
      <c r="H14" s="17"/>
      <c r="I14" s="17"/>
      <c r="J14" s="17"/>
      <c r="K14" s="18"/>
      <c r="L14" s="9"/>
      <c r="M14" s="9"/>
      <c r="N14" s="9"/>
      <c r="O14" s="9"/>
      <c r="P14" s="9"/>
    </row>
    <row r="15" spans="1:16" x14ac:dyDescent="0.2">
      <c r="B15" s="9"/>
      <c r="C15" s="9"/>
      <c r="D15" s="9"/>
      <c r="E15" s="9"/>
      <c r="F15" s="9"/>
      <c r="G15" s="16"/>
      <c r="H15" s="17"/>
      <c r="I15" s="17"/>
      <c r="J15" s="17"/>
      <c r="K15" s="18"/>
      <c r="L15" s="9"/>
      <c r="M15" s="9"/>
      <c r="N15" s="9"/>
      <c r="O15" s="9"/>
      <c r="P15" s="9"/>
    </row>
    <row r="16" spans="1:16" x14ac:dyDescent="0.2">
      <c r="B16" s="9"/>
      <c r="C16" s="9"/>
      <c r="D16" s="9"/>
      <c r="E16" s="9"/>
      <c r="F16" s="9"/>
      <c r="G16" s="16"/>
      <c r="H16" s="17"/>
      <c r="I16" s="17"/>
      <c r="J16" s="17"/>
      <c r="K16" s="18"/>
      <c r="L16" s="9"/>
      <c r="M16" s="9"/>
      <c r="N16" s="9"/>
      <c r="O16" s="9"/>
      <c r="P16" s="9"/>
    </row>
    <row r="17" spans="1:16" x14ac:dyDescent="0.2">
      <c r="B17" s="9"/>
      <c r="C17" s="9"/>
      <c r="D17" s="9"/>
      <c r="E17" s="9"/>
      <c r="F17" s="9"/>
      <c r="G17" s="16"/>
      <c r="H17" s="17"/>
      <c r="I17" s="17"/>
      <c r="J17" s="17"/>
      <c r="K17" s="18"/>
      <c r="L17" s="9"/>
      <c r="M17" s="9"/>
      <c r="N17" s="9"/>
      <c r="O17" s="9"/>
      <c r="P17" s="9"/>
    </row>
    <row r="18" spans="1:16" x14ac:dyDescent="0.2">
      <c r="B18" s="9"/>
      <c r="C18" s="9"/>
      <c r="D18" s="9"/>
      <c r="E18" s="9"/>
      <c r="F18" s="9"/>
      <c r="G18" s="16"/>
      <c r="H18" s="17"/>
      <c r="I18" s="17"/>
      <c r="J18" s="17"/>
      <c r="K18" s="18"/>
      <c r="L18" s="9"/>
      <c r="M18" s="9"/>
      <c r="N18" s="9"/>
      <c r="O18" s="9"/>
      <c r="P18" s="9"/>
    </row>
    <row r="19" spans="1:16" x14ac:dyDescent="0.2">
      <c r="B19" s="9"/>
      <c r="C19" s="9"/>
      <c r="D19" s="9"/>
      <c r="E19" s="9"/>
      <c r="F19" s="9"/>
      <c r="G19" s="16"/>
      <c r="H19" s="17"/>
      <c r="I19" s="17"/>
      <c r="J19" s="17"/>
      <c r="K19" s="18"/>
      <c r="L19" s="9"/>
      <c r="M19" s="9"/>
      <c r="N19" s="9"/>
      <c r="O19" s="9"/>
      <c r="P19" s="9"/>
    </row>
    <row r="20" spans="1:16" x14ac:dyDescent="0.2">
      <c r="B20" s="9"/>
      <c r="C20" s="9"/>
      <c r="D20" s="9"/>
      <c r="E20" s="9"/>
      <c r="F20" s="9"/>
      <c r="G20" s="16"/>
      <c r="H20" s="17"/>
      <c r="I20" s="17"/>
      <c r="J20" s="17"/>
      <c r="K20" s="18"/>
      <c r="L20" s="9"/>
      <c r="M20" s="9"/>
      <c r="N20" s="9"/>
      <c r="O20" s="9"/>
      <c r="P20" s="9"/>
    </row>
    <row r="21" spans="1:16" x14ac:dyDescent="0.2">
      <c r="B21" s="9"/>
      <c r="C21" s="9"/>
      <c r="D21" s="9"/>
      <c r="E21" s="9"/>
      <c r="F21" s="9"/>
      <c r="G21" s="16"/>
      <c r="H21" s="17"/>
      <c r="I21" s="17"/>
      <c r="J21" s="17"/>
      <c r="K21" s="18"/>
      <c r="L21" s="9"/>
      <c r="M21" s="9"/>
      <c r="N21" s="9"/>
      <c r="O21" s="9"/>
      <c r="P21" s="9"/>
    </row>
    <row r="22" spans="1:16" x14ac:dyDescent="0.2">
      <c r="B22" s="9"/>
      <c r="C22" s="9"/>
      <c r="D22" s="9"/>
      <c r="E22" s="9"/>
      <c r="F22" s="9"/>
      <c r="G22" s="16"/>
      <c r="H22" s="17"/>
      <c r="I22" s="17"/>
      <c r="J22" s="17"/>
      <c r="K22" s="18"/>
      <c r="L22" s="9"/>
      <c r="M22" s="9"/>
      <c r="N22" s="9"/>
      <c r="O22" s="9"/>
      <c r="P22" s="9"/>
    </row>
    <row r="23" spans="1:16" x14ac:dyDescent="0.2">
      <c r="B23" s="9"/>
      <c r="C23" s="9"/>
      <c r="D23" s="9"/>
      <c r="E23" s="9"/>
      <c r="F23" s="9"/>
      <c r="G23" s="16"/>
      <c r="H23" s="17"/>
      <c r="I23" s="17"/>
      <c r="J23" s="17"/>
      <c r="K23" s="18"/>
      <c r="L23" s="9"/>
      <c r="M23" s="9"/>
      <c r="N23" s="9"/>
      <c r="O23" s="9"/>
      <c r="P23" s="9"/>
    </row>
    <row r="24" spans="1:16" x14ac:dyDescent="0.2">
      <c r="B24" s="9"/>
      <c r="C24" s="9"/>
      <c r="D24" s="9"/>
      <c r="E24" s="9"/>
      <c r="F24" s="9"/>
      <c r="G24" s="16"/>
      <c r="H24" s="17"/>
      <c r="I24" s="17"/>
      <c r="J24" s="17"/>
      <c r="K24" s="18"/>
      <c r="L24" s="9"/>
      <c r="M24" s="9"/>
      <c r="N24" s="9"/>
      <c r="O24" s="9"/>
      <c r="P24" s="9"/>
    </row>
    <row r="25" spans="1:16" x14ac:dyDescent="0.2">
      <c r="A25" s="11" t="s">
        <v>268</v>
      </c>
      <c r="B25" s="9"/>
      <c r="C25" s="9"/>
      <c r="D25" s="9"/>
      <c r="E25" s="9"/>
      <c r="F25" s="9"/>
      <c r="G25" s="16"/>
      <c r="H25" s="17"/>
      <c r="I25" s="17"/>
      <c r="J25" s="17"/>
      <c r="K25" s="18"/>
      <c r="L25" s="9"/>
      <c r="M25" s="9"/>
      <c r="N25" s="9"/>
      <c r="O25" s="9"/>
      <c r="P25" s="9"/>
    </row>
    <row r="26" spans="1:16" x14ac:dyDescent="0.2">
      <c r="A26" s="3" t="s">
        <v>0</v>
      </c>
      <c r="B26" s="9">
        <v>24048</v>
      </c>
      <c r="C26" s="9">
        <v>11478</v>
      </c>
      <c r="D26" s="9">
        <v>6630</v>
      </c>
      <c r="E26" s="9">
        <v>3522</v>
      </c>
      <c r="F26" s="9">
        <v>2419</v>
      </c>
      <c r="G26" s="16">
        <v>11071</v>
      </c>
      <c r="H26" s="17">
        <v>5031</v>
      </c>
      <c r="I26" s="17">
        <v>3118</v>
      </c>
      <c r="J26" s="17">
        <v>1776</v>
      </c>
      <c r="K26" s="18">
        <v>1146</v>
      </c>
      <c r="L26" s="9">
        <v>12978</v>
      </c>
      <c r="M26" s="9">
        <v>6446</v>
      </c>
      <c r="N26" s="9">
        <v>3512</v>
      </c>
      <c r="O26" s="9">
        <v>1746</v>
      </c>
      <c r="P26" s="9">
        <v>1273</v>
      </c>
    </row>
    <row r="27" spans="1:16" x14ac:dyDescent="0.2">
      <c r="A27" s="3" t="s">
        <v>3</v>
      </c>
      <c r="B27" s="9">
        <v>8607</v>
      </c>
      <c r="C27" s="9">
        <v>7951</v>
      </c>
      <c r="D27" s="9">
        <v>240</v>
      </c>
      <c r="E27" s="9">
        <v>331</v>
      </c>
      <c r="F27" s="9">
        <v>85</v>
      </c>
      <c r="G27" s="16">
        <v>3753</v>
      </c>
      <c r="H27" s="17">
        <v>3639</v>
      </c>
      <c r="I27" s="17">
        <v>85</v>
      </c>
      <c r="J27" s="17">
        <v>30</v>
      </c>
      <c r="K27" s="18">
        <v>0</v>
      </c>
      <c r="L27" s="9">
        <v>4854</v>
      </c>
      <c r="M27" s="9">
        <v>4312</v>
      </c>
      <c r="N27" s="9">
        <v>155</v>
      </c>
      <c r="O27" s="9">
        <v>301</v>
      </c>
      <c r="P27" s="9">
        <v>85</v>
      </c>
    </row>
    <row r="28" spans="1:16" x14ac:dyDescent="0.2">
      <c r="A28" s="3" t="s">
        <v>4</v>
      </c>
      <c r="B28" s="9">
        <v>4986</v>
      </c>
      <c r="C28" s="9">
        <v>202</v>
      </c>
      <c r="D28" s="9">
        <v>4669</v>
      </c>
      <c r="E28" s="9">
        <v>30</v>
      </c>
      <c r="F28" s="9">
        <v>85</v>
      </c>
      <c r="G28" s="16">
        <v>2484</v>
      </c>
      <c r="H28" s="17">
        <v>112</v>
      </c>
      <c r="I28" s="17">
        <v>2257</v>
      </c>
      <c r="J28" s="17">
        <v>30</v>
      </c>
      <c r="K28" s="18">
        <v>85</v>
      </c>
      <c r="L28" s="9">
        <v>2502</v>
      </c>
      <c r="M28" s="9">
        <v>90</v>
      </c>
      <c r="N28" s="9">
        <v>2412</v>
      </c>
      <c r="O28" s="9">
        <v>0</v>
      </c>
      <c r="P28" s="9">
        <v>0</v>
      </c>
    </row>
    <row r="29" spans="1:16" x14ac:dyDescent="0.2">
      <c r="A29" s="3" t="s">
        <v>5</v>
      </c>
      <c r="B29" s="9">
        <v>1609</v>
      </c>
      <c r="C29" s="9">
        <v>0</v>
      </c>
      <c r="D29" s="9">
        <v>14</v>
      </c>
      <c r="E29" s="9">
        <v>1595</v>
      </c>
      <c r="F29" s="9">
        <v>0</v>
      </c>
      <c r="G29" s="16">
        <v>1068</v>
      </c>
      <c r="H29" s="17">
        <v>0</v>
      </c>
      <c r="I29" s="17">
        <v>14</v>
      </c>
      <c r="J29" s="17">
        <v>1053</v>
      </c>
      <c r="K29" s="18">
        <v>0</v>
      </c>
      <c r="L29" s="9">
        <v>542</v>
      </c>
      <c r="M29" s="9">
        <v>0</v>
      </c>
      <c r="N29" s="9">
        <v>0</v>
      </c>
      <c r="O29" s="9">
        <v>542</v>
      </c>
      <c r="P29" s="9">
        <v>0</v>
      </c>
    </row>
    <row r="30" spans="1:16" x14ac:dyDescent="0.2">
      <c r="A30" s="3" t="s">
        <v>6</v>
      </c>
      <c r="B30" s="9">
        <v>1601</v>
      </c>
      <c r="C30" s="9">
        <v>45</v>
      </c>
      <c r="D30" s="9">
        <v>28</v>
      </c>
      <c r="E30" s="9">
        <v>0</v>
      </c>
      <c r="F30" s="9">
        <v>1528</v>
      </c>
      <c r="G30" s="16">
        <v>744</v>
      </c>
      <c r="H30" s="17">
        <v>22</v>
      </c>
      <c r="I30" s="17">
        <v>0</v>
      </c>
      <c r="J30" s="17">
        <v>0</v>
      </c>
      <c r="K30" s="18">
        <v>722</v>
      </c>
      <c r="L30" s="9">
        <v>857</v>
      </c>
      <c r="M30" s="9">
        <v>22</v>
      </c>
      <c r="N30" s="9">
        <v>28</v>
      </c>
      <c r="O30" s="9">
        <v>0</v>
      </c>
      <c r="P30" s="9">
        <v>806</v>
      </c>
    </row>
    <row r="31" spans="1:16" x14ac:dyDescent="0.2">
      <c r="A31" s="3" t="s">
        <v>75</v>
      </c>
      <c r="B31" s="9">
        <v>135</v>
      </c>
      <c r="C31" s="9">
        <v>0</v>
      </c>
      <c r="D31" s="9">
        <v>14</v>
      </c>
      <c r="E31" s="9">
        <v>120</v>
      </c>
      <c r="F31" s="9">
        <v>0</v>
      </c>
      <c r="G31" s="16">
        <v>14</v>
      </c>
      <c r="H31" s="17">
        <v>0</v>
      </c>
      <c r="I31" s="17">
        <v>14</v>
      </c>
      <c r="J31" s="17">
        <v>0</v>
      </c>
      <c r="K31" s="18">
        <v>0</v>
      </c>
      <c r="L31" s="9">
        <v>120</v>
      </c>
      <c r="M31" s="9">
        <v>0</v>
      </c>
      <c r="N31" s="9">
        <v>0</v>
      </c>
      <c r="O31" s="9">
        <v>120</v>
      </c>
      <c r="P31" s="9">
        <v>0</v>
      </c>
    </row>
    <row r="32" spans="1:16" x14ac:dyDescent="0.2">
      <c r="A32" s="3" t="s">
        <v>76</v>
      </c>
      <c r="B32" s="9">
        <v>22</v>
      </c>
      <c r="C32" s="9">
        <v>22</v>
      </c>
      <c r="D32" s="9">
        <v>0</v>
      </c>
      <c r="E32" s="9">
        <v>0</v>
      </c>
      <c r="F32" s="9">
        <v>0</v>
      </c>
      <c r="G32" s="16">
        <v>22</v>
      </c>
      <c r="H32" s="17">
        <v>22</v>
      </c>
      <c r="I32" s="17">
        <v>0</v>
      </c>
      <c r="J32" s="17">
        <v>0</v>
      </c>
      <c r="K32" s="18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x14ac:dyDescent="0.2">
      <c r="A33" s="3" t="s">
        <v>77</v>
      </c>
      <c r="B33" s="9">
        <v>339</v>
      </c>
      <c r="C33" s="9">
        <v>90</v>
      </c>
      <c r="D33" s="9">
        <v>99</v>
      </c>
      <c r="E33" s="9">
        <v>150</v>
      </c>
      <c r="F33" s="9">
        <v>0</v>
      </c>
      <c r="G33" s="16">
        <v>192</v>
      </c>
      <c r="H33" s="17">
        <v>45</v>
      </c>
      <c r="I33" s="17">
        <v>56</v>
      </c>
      <c r="J33" s="17">
        <v>90</v>
      </c>
      <c r="K33" s="18">
        <v>0</v>
      </c>
      <c r="L33" s="9">
        <v>147</v>
      </c>
      <c r="M33" s="9">
        <v>45</v>
      </c>
      <c r="N33" s="9">
        <v>42</v>
      </c>
      <c r="O33" s="9">
        <v>60</v>
      </c>
      <c r="P33" s="9">
        <v>0</v>
      </c>
    </row>
    <row r="34" spans="1:16" x14ac:dyDescent="0.2">
      <c r="A34" s="3" t="s">
        <v>78</v>
      </c>
      <c r="B34" s="9">
        <v>557</v>
      </c>
      <c r="C34" s="9">
        <v>292</v>
      </c>
      <c r="D34" s="9">
        <v>85</v>
      </c>
      <c r="E34" s="9">
        <v>181</v>
      </c>
      <c r="F34" s="9">
        <v>0</v>
      </c>
      <c r="G34" s="16">
        <v>306</v>
      </c>
      <c r="H34" s="17">
        <v>157</v>
      </c>
      <c r="I34" s="17">
        <v>28</v>
      </c>
      <c r="J34" s="17">
        <v>120</v>
      </c>
      <c r="K34" s="18">
        <v>0</v>
      </c>
      <c r="L34" s="9">
        <v>251</v>
      </c>
      <c r="M34" s="9">
        <v>135</v>
      </c>
      <c r="N34" s="9">
        <v>56</v>
      </c>
      <c r="O34" s="9">
        <v>60</v>
      </c>
      <c r="P34" s="9">
        <v>0</v>
      </c>
    </row>
    <row r="35" spans="1:16" x14ac:dyDescent="0.2">
      <c r="A35" s="3" t="s">
        <v>79</v>
      </c>
      <c r="B35" s="9">
        <v>376</v>
      </c>
      <c r="C35" s="9">
        <v>247</v>
      </c>
      <c r="D35" s="9">
        <v>99</v>
      </c>
      <c r="E35" s="9">
        <v>30</v>
      </c>
      <c r="F35" s="9">
        <v>0</v>
      </c>
      <c r="G35" s="16">
        <v>185</v>
      </c>
      <c r="H35" s="17">
        <v>112</v>
      </c>
      <c r="I35" s="17">
        <v>42</v>
      </c>
      <c r="J35" s="17">
        <v>30</v>
      </c>
      <c r="K35" s="18">
        <v>0</v>
      </c>
      <c r="L35" s="9">
        <v>191</v>
      </c>
      <c r="M35" s="9">
        <v>135</v>
      </c>
      <c r="N35" s="9">
        <v>56</v>
      </c>
      <c r="O35" s="9">
        <v>0</v>
      </c>
      <c r="P35" s="9">
        <v>0</v>
      </c>
    </row>
    <row r="36" spans="1:16" x14ac:dyDescent="0.2">
      <c r="A36" s="3" t="s">
        <v>80</v>
      </c>
      <c r="B36" s="9">
        <v>22</v>
      </c>
      <c r="C36" s="9">
        <v>22</v>
      </c>
      <c r="D36" s="9">
        <v>0</v>
      </c>
      <c r="E36" s="9">
        <v>0</v>
      </c>
      <c r="F36" s="9">
        <v>0</v>
      </c>
      <c r="G36" s="16">
        <v>0</v>
      </c>
      <c r="H36" s="17">
        <v>0</v>
      </c>
      <c r="I36" s="17">
        <v>0</v>
      </c>
      <c r="J36" s="17">
        <v>0</v>
      </c>
      <c r="K36" s="18">
        <v>0</v>
      </c>
      <c r="L36" s="9">
        <v>22</v>
      </c>
      <c r="M36" s="9">
        <v>22</v>
      </c>
      <c r="N36" s="9">
        <v>0</v>
      </c>
      <c r="O36" s="9">
        <v>0</v>
      </c>
      <c r="P36" s="9">
        <v>0</v>
      </c>
    </row>
    <row r="37" spans="1:16" x14ac:dyDescent="0.2">
      <c r="A37" s="3" t="s">
        <v>81</v>
      </c>
      <c r="B37" s="9">
        <v>5721</v>
      </c>
      <c r="C37" s="9">
        <v>2605</v>
      </c>
      <c r="D37" s="9">
        <v>1340</v>
      </c>
      <c r="E37" s="9">
        <v>1053</v>
      </c>
      <c r="F37" s="9">
        <v>722</v>
      </c>
      <c r="G37" s="16">
        <v>2303</v>
      </c>
      <c r="H37" s="17">
        <v>921</v>
      </c>
      <c r="I37" s="17">
        <v>621</v>
      </c>
      <c r="J37" s="17">
        <v>421</v>
      </c>
      <c r="K37" s="18">
        <v>340</v>
      </c>
      <c r="L37" s="9">
        <v>3418</v>
      </c>
      <c r="M37" s="9">
        <v>1685</v>
      </c>
      <c r="N37" s="9">
        <v>719</v>
      </c>
      <c r="O37" s="9">
        <v>632</v>
      </c>
      <c r="P37" s="9">
        <v>382</v>
      </c>
    </row>
    <row r="38" spans="1:16" x14ac:dyDescent="0.2">
      <c r="A38" s="3" t="s">
        <v>82</v>
      </c>
      <c r="B38" s="9">
        <v>42</v>
      </c>
      <c r="C38" s="9">
        <v>0</v>
      </c>
      <c r="D38" s="9">
        <v>42</v>
      </c>
      <c r="E38" s="9">
        <v>0</v>
      </c>
      <c r="F38" s="9">
        <v>0</v>
      </c>
      <c r="G38" s="16">
        <v>0</v>
      </c>
      <c r="H38" s="17">
        <v>0</v>
      </c>
      <c r="I38" s="17">
        <v>0</v>
      </c>
      <c r="J38" s="17">
        <v>0</v>
      </c>
      <c r="K38" s="18">
        <v>0</v>
      </c>
      <c r="L38" s="9">
        <v>42</v>
      </c>
      <c r="M38" s="9">
        <v>0</v>
      </c>
      <c r="N38" s="9">
        <v>42</v>
      </c>
      <c r="O38" s="9">
        <v>0</v>
      </c>
      <c r="P38" s="9">
        <v>0</v>
      </c>
    </row>
    <row r="39" spans="1:16" x14ac:dyDescent="0.2">
      <c r="A39" s="3" t="s">
        <v>69</v>
      </c>
      <c r="B39" s="9">
        <v>30</v>
      </c>
      <c r="C39" s="9">
        <v>0</v>
      </c>
      <c r="D39" s="9">
        <v>0</v>
      </c>
      <c r="E39" s="9">
        <v>30</v>
      </c>
      <c r="F39" s="9">
        <v>0</v>
      </c>
      <c r="G39" s="16">
        <v>0</v>
      </c>
      <c r="H39" s="17">
        <v>0</v>
      </c>
      <c r="I39" s="17">
        <v>0</v>
      </c>
      <c r="J39" s="17">
        <v>0</v>
      </c>
      <c r="K39" s="18">
        <v>0</v>
      </c>
      <c r="L39" s="9">
        <v>30</v>
      </c>
      <c r="M39" s="9">
        <v>0</v>
      </c>
      <c r="N39" s="9">
        <v>0</v>
      </c>
      <c r="O39" s="9">
        <v>30</v>
      </c>
      <c r="P39" s="9">
        <v>0</v>
      </c>
    </row>
    <row r="40" spans="1:16" x14ac:dyDescent="0.2">
      <c r="B40" s="9"/>
      <c r="C40" s="9"/>
      <c r="D40" s="9"/>
      <c r="E40" s="9"/>
      <c r="F40" s="9"/>
      <c r="G40" s="16"/>
      <c r="H40" s="17"/>
      <c r="I40" s="17"/>
      <c r="J40" s="17"/>
      <c r="K40" s="18"/>
      <c r="L40" s="9"/>
      <c r="M40" s="9"/>
      <c r="N40" s="9"/>
      <c r="O40" s="9"/>
      <c r="P40" s="9"/>
    </row>
    <row r="41" spans="1:16" x14ac:dyDescent="0.2">
      <c r="A41" s="11" t="s">
        <v>269</v>
      </c>
      <c r="B41" s="9"/>
      <c r="C41" s="9"/>
      <c r="D41" s="9"/>
      <c r="E41" s="9"/>
      <c r="F41" s="9"/>
      <c r="G41" s="16"/>
      <c r="H41" s="17"/>
      <c r="I41" s="17"/>
      <c r="J41" s="17"/>
      <c r="K41" s="18"/>
      <c r="L41" s="9"/>
      <c r="M41" s="9"/>
      <c r="N41" s="9"/>
      <c r="O41" s="9"/>
      <c r="P41" s="9"/>
    </row>
    <row r="42" spans="1:16" x14ac:dyDescent="0.2">
      <c r="A42" s="3" t="s">
        <v>0</v>
      </c>
      <c r="B42" s="9">
        <v>24048</v>
      </c>
      <c r="C42" s="9">
        <v>11478</v>
      </c>
      <c r="D42" s="9">
        <v>6630</v>
      </c>
      <c r="E42" s="9">
        <v>3522</v>
      </c>
      <c r="F42" s="9">
        <v>2419</v>
      </c>
      <c r="G42" s="16">
        <v>11071</v>
      </c>
      <c r="H42" s="17">
        <v>5031</v>
      </c>
      <c r="I42" s="17">
        <v>3118</v>
      </c>
      <c r="J42" s="17">
        <v>1776</v>
      </c>
      <c r="K42" s="18">
        <v>1146</v>
      </c>
      <c r="L42" s="9">
        <v>12978</v>
      </c>
      <c r="M42" s="9">
        <v>6446</v>
      </c>
      <c r="N42" s="9">
        <v>3512</v>
      </c>
      <c r="O42" s="9">
        <v>1746</v>
      </c>
      <c r="P42" s="9">
        <v>1273</v>
      </c>
    </row>
    <row r="43" spans="1:16" x14ac:dyDescent="0.2">
      <c r="A43" s="3" t="s">
        <v>83</v>
      </c>
      <c r="B43" s="9">
        <v>6928</v>
      </c>
      <c r="C43" s="9">
        <v>3347</v>
      </c>
      <c r="D43" s="9">
        <v>2384</v>
      </c>
      <c r="E43" s="9">
        <v>391</v>
      </c>
      <c r="F43" s="9">
        <v>806</v>
      </c>
      <c r="G43" s="16">
        <v>3564</v>
      </c>
      <c r="H43" s="17">
        <v>1572</v>
      </c>
      <c r="I43" s="17">
        <v>1284</v>
      </c>
      <c r="J43" s="17">
        <v>241</v>
      </c>
      <c r="K43" s="18">
        <v>467</v>
      </c>
      <c r="L43" s="9">
        <v>3365</v>
      </c>
      <c r="M43" s="9">
        <v>1774</v>
      </c>
      <c r="N43" s="9">
        <v>1100</v>
      </c>
      <c r="O43" s="9">
        <v>150</v>
      </c>
      <c r="P43" s="9">
        <v>340</v>
      </c>
    </row>
    <row r="44" spans="1:16" x14ac:dyDescent="0.2">
      <c r="A44" s="3" t="s">
        <v>84</v>
      </c>
      <c r="B44" s="9">
        <v>741</v>
      </c>
      <c r="C44" s="9">
        <v>202</v>
      </c>
      <c r="D44" s="9">
        <v>296</v>
      </c>
      <c r="E44" s="9">
        <v>30</v>
      </c>
      <c r="F44" s="9">
        <v>212</v>
      </c>
      <c r="G44" s="16">
        <v>225</v>
      </c>
      <c r="H44" s="17">
        <v>112</v>
      </c>
      <c r="I44" s="17">
        <v>71</v>
      </c>
      <c r="J44" s="17">
        <v>0</v>
      </c>
      <c r="K44" s="18">
        <v>42</v>
      </c>
      <c r="L44" s="9">
        <v>515</v>
      </c>
      <c r="M44" s="9">
        <v>90</v>
      </c>
      <c r="N44" s="9">
        <v>226</v>
      </c>
      <c r="O44" s="9">
        <v>30</v>
      </c>
      <c r="P44" s="9">
        <v>170</v>
      </c>
    </row>
    <row r="45" spans="1:16" x14ac:dyDescent="0.2">
      <c r="A45" s="3" t="s">
        <v>85</v>
      </c>
      <c r="B45" s="9">
        <v>6306</v>
      </c>
      <c r="C45" s="9">
        <v>2605</v>
      </c>
      <c r="D45" s="9">
        <v>1890</v>
      </c>
      <c r="E45" s="9">
        <v>1174</v>
      </c>
      <c r="F45" s="9">
        <v>637</v>
      </c>
      <c r="G45" s="16">
        <v>2492</v>
      </c>
      <c r="H45" s="17">
        <v>966</v>
      </c>
      <c r="I45" s="17">
        <v>790</v>
      </c>
      <c r="J45" s="17">
        <v>482</v>
      </c>
      <c r="K45" s="18">
        <v>255</v>
      </c>
      <c r="L45" s="9">
        <v>3814</v>
      </c>
      <c r="M45" s="9">
        <v>1640</v>
      </c>
      <c r="N45" s="9">
        <v>1100</v>
      </c>
      <c r="O45" s="9">
        <v>692</v>
      </c>
      <c r="P45" s="9">
        <v>382</v>
      </c>
    </row>
    <row r="46" spans="1:16" x14ac:dyDescent="0.2">
      <c r="A46" s="3" t="s">
        <v>86</v>
      </c>
      <c r="B46" s="9">
        <v>6447</v>
      </c>
      <c r="C46" s="9">
        <v>3347</v>
      </c>
      <c r="D46" s="9">
        <v>1143</v>
      </c>
      <c r="E46" s="9">
        <v>1746</v>
      </c>
      <c r="F46" s="9">
        <v>212</v>
      </c>
      <c r="G46" s="16">
        <v>3164</v>
      </c>
      <c r="H46" s="17">
        <v>1550</v>
      </c>
      <c r="I46" s="17">
        <v>578</v>
      </c>
      <c r="J46" s="17">
        <v>993</v>
      </c>
      <c r="K46" s="18">
        <v>42</v>
      </c>
      <c r="L46" s="9">
        <v>3283</v>
      </c>
      <c r="M46" s="9">
        <v>1797</v>
      </c>
      <c r="N46" s="9">
        <v>564</v>
      </c>
      <c r="O46" s="9">
        <v>752</v>
      </c>
      <c r="P46" s="9">
        <v>170</v>
      </c>
    </row>
    <row r="47" spans="1:16" x14ac:dyDescent="0.2">
      <c r="A47" s="3" t="s">
        <v>87</v>
      </c>
      <c r="B47" s="9">
        <v>126</v>
      </c>
      <c r="C47" s="9">
        <v>112</v>
      </c>
      <c r="D47" s="9">
        <v>14</v>
      </c>
      <c r="E47" s="9">
        <v>0</v>
      </c>
      <c r="F47" s="9">
        <v>0</v>
      </c>
      <c r="G47" s="16">
        <v>59</v>
      </c>
      <c r="H47" s="17">
        <v>45</v>
      </c>
      <c r="I47" s="17">
        <v>14</v>
      </c>
      <c r="J47" s="17">
        <v>0</v>
      </c>
      <c r="K47" s="18">
        <v>0</v>
      </c>
      <c r="L47" s="9">
        <v>67</v>
      </c>
      <c r="M47" s="9">
        <v>67</v>
      </c>
      <c r="N47" s="9">
        <v>0</v>
      </c>
      <c r="O47" s="9">
        <v>0</v>
      </c>
      <c r="P47" s="9">
        <v>0</v>
      </c>
    </row>
    <row r="48" spans="1:16" x14ac:dyDescent="0.2">
      <c r="A48" s="3" t="s">
        <v>88</v>
      </c>
      <c r="B48" s="9">
        <v>423</v>
      </c>
      <c r="C48" s="9">
        <v>135</v>
      </c>
      <c r="D48" s="9">
        <v>197</v>
      </c>
      <c r="E48" s="9">
        <v>90</v>
      </c>
      <c r="F48" s="9">
        <v>0</v>
      </c>
      <c r="G48" s="16">
        <v>229</v>
      </c>
      <c r="H48" s="17">
        <v>112</v>
      </c>
      <c r="I48" s="17">
        <v>56</v>
      </c>
      <c r="J48" s="17">
        <v>60</v>
      </c>
      <c r="K48" s="18">
        <v>0</v>
      </c>
      <c r="L48" s="9">
        <v>194</v>
      </c>
      <c r="M48" s="9">
        <v>22</v>
      </c>
      <c r="N48" s="9">
        <v>141</v>
      </c>
      <c r="O48" s="9">
        <v>30</v>
      </c>
      <c r="P48" s="9">
        <v>0</v>
      </c>
    </row>
    <row r="49" spans="1:16" x14ac:dyDescent="0.2">
      <c r="A49" s="3" t="s">
        <v>89</v>
      </c>
      <c r="B49" s="9">
        <v>279</v>
      </c>
      <c r="C49" s="9">
        <v>67</v>
      </c>
      <c r="D49" s="9">
        <v>169</v>
      </c>
      <c r="E49" s="9">
        <v>0</v>
      </c>
      <c r="F49" s="9">
        <v>42</v>
      </c>
      <c r="G49" s="16">
        <v>158</v>
      </c>
      <c r="H49" s="17">
        <v>45</v>
      </c>
      <c r="I49" s="17">
        <v>71</v>
      </c>
      <c r="J49" s="17">
        <v>0</v>
      </c>
      <c r="K49" s="18">
        <v>42</v>
      </c>
      <c r="L49" s="9">
        <v>121</v>
      </c>
      <c r="M49" s="9">
        <v>22</v>
      </c>
      <c r="N49" s="9">
        <v>99</v>
      </c>
      <c r="O49" s="9">
        <v>0</v>
      </c>
      <c r="P49" s="9">
        <v>0</v>
      </c>
    </row>
    <row r="50" spans="1:16" x14ac:dyDescent="0.2">
      <c r="A50" s="3" t="s">
        <v>90</v>
      </c>
      <c r="B50" s="9">
        <v>2798</v>
      </c>
      <c r="C50" s="9">
        <v>1662</v>
      </c>
      <c r="D50" s="9">
        <v>536</v>
      </c>
      <c r="E50" s="9">
        <v>90</v>
      </c>
      <c r="F50" s="9">
        <v>509</v>
      </c>
      <c r="G50" s="21">
        <v>1180</v>
      </c>
      <c r="H50" s="22">
        <v>629</v>
      </c>
      <c r="I50" s="22">
        <v>254</v>
      </c>
      <c r="J50" s="22">
        <v>0</v>
      </c>
      <c r="K50" s="23">
        <v>297</v>
      </c>
      <c r="L50" s="9">
        <v>1618</v>
      </c>
      <c r="M50" s="9">
        <v>1033</v>
      </c>
      <c r="N50" s="9">
        <v>282</v>
      </c>
      <c r="O50" s="9">
        <v>90</v>
      </c>
      <c r="P50" s="9">
        <v>212</v>
      </c>
    </row>
    <row r="51" spans="1:16" ht="14.4" x14ac:dyDescent="0.3">
      <c r="A51" s="1" t="s">
        <v>235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</row>
    <row r="52" spans="1:16" ht="14.4" x14ac:dyDescent="0.3">
      <c r="A52" s="2" t="s">
        <v>265</v>
      </c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</sheetData>
  <mergeCells count="3">
    <mergeCell ref="B2:F2"/>
    <mergeCell ref="G2:K2"/>
    <mergeCell ref="L2:P2"/>
  </mergeCells>
  <pageMargins left="0.7" right="0.7" top="0.75" bottom="0.75" header="0.3" footer="0.3"/>
  <pageSetup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4"/>
  <sheetViews>
    <sheetView view="pageBreakPreview" zoomScaleNormal="100" zoomScaleSheetLayoutView="100" workbookViewId="0">
      <selection sqref="A1:BL1048576"/>
    </sheetView>
  </sheetViews>
  <sheetFormatPr defaultColWidth="9.109375" defaultRowHeight="10.199999999999999" x14ac:dyDescent="0.2"/>
  <cols>
    <col min="1" max="1" width="9.77734375" style="3" customWidth="1"/>
    <col min="2" max="16" width="4.88671875" style="3" customWidth="1"/>
    <col min="17" max="16384" width="9.109375" style="3"/>
  </cols>
  <sheetData>
    <row r="1" spans="1:16" x14ac:dyDescent="0.2">
      <c r="A1" s="13" t="s">
        <v>272</v>
      </c>
    </row>
    <row r="2" spans="1:16" x14ac:dyDescent="0.2">
      <c r="A2" s="14"/>
      <c r="B2" s="118" t="s">
        <v>0</v>
      </c>
      <c r="C2" s="118"/>
      <c r="D2" s="118"/>
      <c r="E2" s="118"/>
      <c r="F2" s="118"/>
      <c r="G2" s="118" t="s">
        <v>1</v>
      </c>
      <c r="H2" s="118"/>
      <c r="I2" s="118"/>
      <c r="J2" s="118"/>
      <c r="K2" s="118"/>
      <c r="L2" s="118" t="s">
        <v>2</v>
      </c>
      <c r="M2" s="118"/>
      <c r="N2" s="118"/>
      <c r="O2" s="118"/>
      <c r="P2" s="119"/>
    </row>
    <row r="3" spans="1:16" x14ac:dyDescent="0.2">
      <c r="A3" s="5" t="s">
        <v>259</v>
      </c>
      <c r="B3" s="6" t="s">
        <v>0</v>
      </c>
      <c r="C3" s="6" t="s">
        <v>3</v>
      </c>
      <c r="D3" s="6" t="s">
        <v>236</v>
      </c>
      <c r="E3" s="6" t="s">
        <v>5</v>
      </c>
      <c r="F3" s="6" t="s">
        <v>237</v>
      </c>
      <c r="G3" s="6" t="s">
        <v>0</v>
      </c>
      <c r="H3" s="6" t="s">
        <v>3</v>
      </c>
      <c r="I3" s="6" t="s">
        <v>236</v>
      </c>
      <c r="J3" s="6" t="s">
        <v>5</v>
      </c>
      <c r="K3" s="6" t="s">
        <v>237</v>
      </c>
      <c r="L3" s="6" t="s">
        <v>0</v>
      </c>
      <c r="M3" s="6" t="s">
        <v>3</v>
      </c>
      <c r="N3" s="6" t="s">
        <v>236</v>
      </c>
      <c r="O3" s="6" t="s">
        <v>5</v>
      </c>
      <c r="P3" s="7" t="s">
        <v>237</v>
      </c>
    </row>
    <row r="4" spans="1:16" x14ac:dyDescent="0.2">
      <c r="A4" s="29" t="s">
        <v>241</v>
      </c>
      <c r="G4" s="15"/>
      <c r="H4" s="8"/>
      <c r="I4" s="8"/>
      <c r="J4" s="8"/>
      <c r="K4" s="4"/>
    </row>
    <row r="5" spans="1:16" x14ac:dyDescent="0.2">
      <c r="A5" s="13" t="s">
        <v>0</v>
      </c>
      <c r="B5" s="9">
        <v>16548</v>
      </c>
      <c r="C5" s="9">
        <v>8153</v>
      </c>
      <c r="D5" s="9">
        <v>4951</v>
      </c>
      <c r="E5" s="9">
        <v>1746</v>
      </c>
      <c r="F5" s="9">
        <v>1698</v>
      </c>
      <c r="G5" s="16">
        <v>7876</v>
      </c>
      <c r="H5" s="17">
        <v>3751</v>
      </c>
      <c r="I5" s="17">
        <v>2356</v>
      </c>
      <c r="J5" s="17">
        <v>963</v>
      </c>
      <c r="K5" s="18">
        <v>806</v>
      </c>
      <c r="L5" s="9">
        <v>8672</v>
      </c>
      <c r="M5" s="9">
        <v>4402</v>
      </c>
      <c r="N5" s="9">
        <v>2596</v>
      </c>
      <c r="O5" s="9">
        <v>783</v>
      </c>
      <c r="P5" s="9">
        <v>891</v>
      </c>
    </row>
    <row r="6" spans="1:16" x14ac:dyDescent="0.2">
      <c r="A6" s="13"/>
      <c r="B6" s="9"/>
      <c r="C6" s="9"/>
      <c r="D6" s="9"/>
      <c r="E6" s="9"/>
      <c r="F6" s="9"/>
      <c r="G6" s="16"/>
      <c r="H6" s="17"/>
      <c r="I6" s="17"/>
      <c r="J6" s="17"/>
      <c r="K6" s="18"/>
      <c r="L6" s="9"/>
      <c r="M6" s="9"/>
      <c r="N6" s="9"/>
      <c r="O6" s="9"/>
      <c r="P6" s="9"/>
    </row>
    <row r="7" spans="1:16" x14ac:dyDescent="0.2">
      <c r="A7" s="13" t="s">
        <v>91</v>
      </c>
      <c r="B7" s="9">
        <v>2020</v>
      </c>
      <c r="C7" s="9">
        <v>1280</v>
      </c>
      <c r="D7" s="9">
        <v>310</v>
      </c>
      <c r="E7" s="9">
        <v>90</v>
      </c>
      <c r="F7" s="9">
        <v>340</v>
      </c>
      <c r="G7" s="16">
        <v>779</v>
      </c>
      <c r="H7" s="17">
        <v>494</v>
      </c>
      <c r="I7" s="17">
        <v>85</v>
      </c>
      <c r="J7" s="17">
        <v>30</v>
      </c>
      <c r="K7" s="18">
        <v>170</v>
      </c>
      <c r="L7" s="9">
        <v>1242</v>
      </c>
      <c r="M7" s="9">
        <v>786</v>
      </c>
      <c r="N7" s="9">
        <v>226</v>
      </c>
      <c r="O7" s="9">
        <v>60</v>
      </c>
      <c r="P7" s="9">
        <v>170</v>
      </c>
    </row>
    <row r="8" spans="1:16" x14ac:dyDescent="0.2">
      <c r="A8" s="13" t="s">
        <v>92</v>
      </c>
      <c r="B8" s="9">
        <v>5280</v>
      </c>
      <c r="C8" s="9">
        <v>2942</v>
      </c>
      <c r="D8" s="9">
        <v>1509</v>
      </c>
      <c r="E8" s="9">
        <v>361</v>
      </c>
      <c r="F8" s="9">
        <v>467</v>
      </c>
      <c r="G8" s="16">
        <v>2445</v>
      </c>
      <c r="H8" s="17">
        <v>1460</v>
      </c>
      <c r="I8" s="17">
        <v>677</v>
      </c>
      <c r="J8" s="17">
        <v>181</v>
      </c>
      <c r="K8" s="18">
        <v>127</v>
      </c>
      <c r="L8" s="9">
        <v>2835</v>
      </c>
      <c r="M8" s="9">
        <v>1482</v>
      </c>
      <c r="N8" s="9">
        <v>832</v>
      </c>
      <c r="O8" s="9">
        <v>181</v>
      </c>
      <c r="P8" s="9">
        <v>340</v>
      </c>
    </row>
    <row r="9" spans="1:16" x14ac:dyDescent="0.2">
      <c r="A9" s="13" t="s">
        <v>93</v>
      </c>
      <c r="B9" s="9">
        <v>3059</v>
      </c>
      <c r="C9" s="9">
        <v>1258</v>
      </c>
      <c r="D9" s="9">
        <v>973</v>
      </c>
      <c r="E9" s="9">
        <v>361</v>
      </c>
      <c r="F9" s="9">
        <v>467</v>
      </c>
      <c r="G9" s="16">
        <v>1361</v>
      </c>
      <c r="H9" s="17">
        <v>494</v>
      </c>
      <c r="I9" s="17">
        <v>522</v>
      </c>
      <c r="J9" s="17">
        <v>90</v>
      </c>
      <c r="K9" s="18">
        <v>255</v>
      </c>
      <c r="L9" s="9">
        <v>1698</v>
      </c>
      <c r="M9" s="9">
        <v>764</v>
      </c>
      <c r="N9" s="9">
        <v>451</v>
      </c>
      <c r="O9" s="9">
        <v>271</v>
      </c>
      <c r="P9" s="9">
        <v>212</v>
      </c>
    </row>
    <row r="10" spans="1:16" x14ac:dyDescent="0.2">
      <c r="A10" s="13" t="s">
        <v>94</v>
      </c>
      <c r="B10" s="9">
        <v>2936</v>
      </c>
      <c r="C10" s="9">
        <v>1168</v>
      </c>
      <c r="D10" s="9">
        <v>1044</v>
      </c>
      <c r="E10" s="9">
        <v>512</v>
      </c>
      <c r="F10" s="9">
        <v>212</v>
      </c>
      <c r="G10" s="16">
        <v>1371</v>
      </c>
      <c r="H10" s="17">
        <v>449</v>
      </c>
      <c r="I10" s="17">
        <v>536</v>
      </c>
      <c r="J10" s="17">
        <v>301</v>
      </c>
      <c r="K10" s="18">
        <v>85</v>
      </c>
      <c r="L10" s="9">
        <v>1565</v>
      </c>
      <c r="M10" s="9">
        <v>719</v>
      </c>
      <c r="N10" s="9">
        <v>508</v>
      </c>
      <c r="O10" s="9">
        <v>211</v>
      </c>
      <c r="P10" s="9">
        <v>127</v>
      </c>
    </row>
    <row r="11" spans="1:16" x14ac:dyDescent="0.2">
      <c r="A11" s="13" t="s">
        <v>95</v>
      </c>
      <c r="B11" s="9">
        <v>2068</v>
      </c>
      <c r="C11" s="9">
        <v>943</v>
      </c>
      <c r="D11" s="9">
        <v>804</v>
      </c>
      <c r="E11" s="9">
        <v>150</v>
      </c>
      <c r="F11" s="9">
        <v>170</v>
      </c>
      <c r="G11" s="16">
        <v>1240</v>
      </c>
      <c r="H11" s="17">
        <v>539</v>
      </c>
      <c r="I11" s="17">
        <v>423</v>
      </c>
      <c r="J11" s="17">
        <v>150</v>
      </c>
      <c r="K11" s="18">
        <v>127</v>
      </c>
      <c r="L11" s="9">
        <v>828</v>
      </c>
      <c r="M11" s="9">
        <v>404</v>
      </c>
      <c r="N11" s="9">
        <v>381</v>
      </c>
      <c r="O11" s="9">
        <v>0</v>
      </c>
      <c r="P11" s="9">
        <v>42</v>
      </c>
    </row>
    <row r="12" spans="1:16" x14ac:dyDescent="0.2">
      <c r="A12" s="13" t="s">
        <v>96</v>
      </c>
      <c r="B12" s="9">
        <v>1185</v>
      </c>
      <c r="C12" s="9">
        <v>562</v>
      </c>
      <c r="D12" s="9">
        <v>310</v>
      </c>
      <c r="E12" s="9">
        <v>271</v>
      </c>
      <c r="F12" s="9">
        <v>42</v>
      </c>
      <c r="G12" s="16">
        <v>680</v>
      </c>
      <c r="H12" s="17">
        <v>314</v>
      </c>
      <c r="I12" s="17">
        <v>113</v>
      </c>
      <c r="J12" s="17">
        <v>211</v>
      </c>
      <c r="K12" s="18">
        <v>42</v>
      </c>
      <c r="L12" s="9">
        <v>505</v>
      </c>
      <c r="M12" s="9">
        <v>247</v>
      </c>
      <c r="N12" s="9">
        <v>197</v>
      </c>
      <c r="O12" s="9">
        <v>60</v>
      </c>
      <c r="P12" s="9">
        <v>0</v>
      </c>
    </row>
    <row r="14" spans="1:16" x14ac:dyDescent="0.2">
      <c r="A14" s="29" t="s">
        <v>273</v>
      </c>
      <c r="B14" s="9"/>
      <c r="C14" s="9"/>
      <c r="D14" s="9"/>
      <c r="E14" s="9"/>
      <c r="F14" s="9"/>
      <c r="G14" s="16"/>
      <c r="H14" s="17"/>
      <c r="I14" s="17"/>
      <c r="J14" s="17"/>
      <c r="K14" s="18"/>
      <c r="L14" s="9"/>
      <c r="M14" s="9"/>
      <c r="N14" s="9"/>
      <c r="O14" s="9"/>
    </row>
    <row r="15" spans="1:16" x14ac:dyDescent="0.2">
      <c r="A15" s="13" t="s">
        <v>0</v>
      </c>
      <c r="B15" s="9">
        <v>16548</v>
      </c>
      <c r="C15" s="9">
        <v>8153</v>
      </c>
      <c r="D15" s="9">
        <v>4951</v>
      </c>
      <c r="E15" s="9">
        <v>1746</v>
      </c>
      <c r="F15" s="9">
        <v>1698</v>
      </c>
      <c r="G15" s="16">
        <v>7876</v>
      </c>
      <c r="H15" s="17">
        <v>3751</v>
      </c>
      <c r="I15" s="17">
        <v>2356</v>
      </c>
      <c r="J15" s="17">
        <v>963</v>
      </c>
      <c r="K15" s="18">
        <v>806</v>
      </c>
      <c r="L15" s="9">
        <v>8672</v>
      </c>
      <c r="M15" s="9">
        <v>4402</v>
      </c>
      <c r="N15" s="9">
        <v>2596</v>
      </c>
      <c r="O15" s="9">
        <v>783</v>
      </c>
    </row>
    <row r="16" spans="1:16" x14ac:dyDescent="0.2">
      <c r="A16" s="13" t="s">
        <v>91</v>
      </c>
      <c r="B16" s="9">
        <v>2916</v>
      </c>
      <c r="C16" s="9">
        <v>1774</v>
      </c>
      <c r="D16" s="9">
        <v>494</v>
      </c>
      <c r="E16" s="9">
        <v>181</v>
      </c>
      <c r="F16" s="9">
        <v>467</v>
      </c>
      <c r="G16" s="16">
        <v>760</v>
      </c>
      <c r="H16" s="17">
        <v>472</v>
      </c>
      <c r="I16" s="17">
        <v>71</v>
      </c>
      <c r="J16" s="17">
        <v>90</v>
      </c>
      <c r="K16" s="18">
        <v>127</v>
      </c>
      <c r="L16" s="9">
        <v>2156</v>
      </c>
      <c r="M16" s="9">
        <v>1303</v>
      </c>
      <c r="N16" s="9">
        <v>423</v>
      </c>
      <c r="O16" s="9">
        <v>90</v>
      </c>
    </row>
    <row r="17" spans="1:16" x14ac:dyDescent="0.2">
      <c r="A17" s="13" t="s">
        <v>92</v>
      </c>
      <c r="B17" s="9">
        <v>5073</v>
      </c>
      <c r="C17" s="9">
        <v>2538</v>
      </c>
      <c r="D17" s="9">
        <v>1721</v>
      </c>
      <c r="E17" s="9">
        <v>602</v>
      </c>
      <c r="F17" s="9">
        <v>212</v>
      </c>
      <c r="G17" s="16">
        <v>2633</v>
      </c>
      <c r="H17" s="17">
        <v>1258</v>
      </c>
      <c r="I17" s="17">
        <v>875</v>
      </c>
      <c r="J17" s="17">
        <v>331</v>
      </c>
      <c r="K17" s="18">
        <v>170</v>
      </c>
      <c r="L17" s="9">
        <v>2440</v>
      </c>
      <c r="M17" s="9">
        <v>1280</v>
      </c>
      <c r="N17" s="9">
        <v>846</v>
      </c>
      <c r="O17" s="9">
        <v>271</v>
      </c>
    </row>
    <row r="18" spans="1:16" x14ac:dyDescent="0.2">
      <c r="A18" s="13" t="s">
        <v>93</v>
      </c>
      <c r="B18" s="9">
        <v>2622</v>
      </c>
      <c r="C18" s="9">
        <v>876</v>
      </c>
      <c r="D18" s="9">
        <v>1100</v>
      </c>
      <c r="E18" s="9">
        <v>391</v>
      </c>
      <c r="F18" s="9">
        <v>255</v>
      </c>
      <c r="G18" s="16">
        <v>1178</v>
      </c>
      <c r="H18" s="17">
        <v>449</v>
      </c>
      <c r="I18" s="17">
        <v>494</v>
      </c>
      <c r="J18" s="17">
        <v>150</v>
      </c>
      <c r="K18" s="18">
        <v>85</v>
      </c>
      <c r="L18" s="9">
        <v>1444</v>
      </c>
      <c r="M18" s="9">
        <v>427</v>
      </c>
      <c r="N18" s="9">
        <v>607</v>
      </c>
      <c r="O18" s="9">
        <v>241</v>
      </c>
    </row>
    <row r="19" spans="1:16" x14ac:dyDescent="0.2">
      <c r="A19" s="13" t="s">
        <v>94</v>
      </c>
      <c r="B19" s="9">
        <v>2417</v>
      </c>
      <c r="C19" s="9">
        <v>1168</v>
      </c>
      <c r="D19" s="9">
        <v>578</v>
      </c>
      <c r="E19" s="9">
        <v>331</v>
      </c>
      <c r="F19" s="9">
        <v>340</v>
      </c>
      <c r="G19" s="16">
        <v>717</v>
      </c>
      <c r="H19" s="17">
        <v>270</v>
      </c>
      <c r="I19" s="17">
        <v>212</v>
      </c>
      <c r="J19" s="17">
        <v>150</v>
      </c>
      <c r="K19" s="18">
        <v>85</v>
      </c>
      <c r="L19" s="9">
        <v>1700</v>
      </c>
      <c r="M19" s="9">
        <v>898</v>
      </c>
      <c r="N19" s="9">
        <v>367</v>
      </c>
      <c r="O19" s="9">
        <v>181</v>
      </c>
    </row>
    <row r="20" spans="1:16" x14ac:dyDescent="0.2">
      <c r="A20" s="13" t="s">
        <v>95</v>
      </c>
      <c r="B20" s="9">
        <v>2550</v>
      </c>
      <c r="C20" s="9">
        <v>1258</v>
      </c>
      <c r="D20" s="9">
        <v>790</v>
      </c>
      <c r="E20" s="9">
        <v>120</v>
      </c>
      <c r="F20" s="9">
        <v>382</v>
      </c>
      <c r="G20" s="16">
        <v>1984</v>
      </c>
      <c r="H20" s="17">
        <v>988</v>
      </c>
      <c r="I20" s="17">
        <v>578</v>
      </c>
      <c r="J20" s="17">
        <v>120</v>
      </c>
      <c r="K20" s="18">
        <v>297</v>
      </c>
      <c r="L20" s="9">
        <v>566</v>
      </c>
      <c r="M20" s="9">
        <v>270</v>
      </c>
      <c r="N20" s="9">
        <v>212</v>
      </c>
      <c r="O20" s="9">
        <v>0</v>
      </c>
    </row>
    <row r="21" spans="1:16" x14ac:dyDescent="0.2">
      <c r="A21" s="13" t="s">
        <v>96</v>
      </c>
      <c r="B21" s="9">
        <v>970</v>
      </c>
      <c r="C21" s="9">
        <v>539</v>
      </c>
      <c r="D21" s="9">
        <v>268</v>
      </c>
      <c r="E21" s="9">
        <v>120</v>
      </c>
      <c r="F21" s="9">
        <v>42</v>
      </c>
      <c r="G21" s="16">
        <v>604</v>
      </c>
      <c r="H21" s="17">
        <v>314</v>
      </c>
      <c r="I21" s="17">
        <v>127</v>
      </c>
      <c r="J21" s="17">
        <v>120</v>
      </c>
      <c r="K21" s="18">
        <v>42</v>
      </c>
      <c r="L21" s="9">
        <v>366</v>
      </c>
      <c r="M21" s="9">
        <v>225</v>
      </c>
      <c r="N21" s="9">
        <v>141</v>
      </c>
      <c r="O21" s="9">
        <v>0</v>
      </c>
    </row>
    <row r="23" spans="1:16" x14ac:dyDescent="0.2">
      <c r="A23" s="29" t="s">
        <v>271</v>
      </c>
      <c r="B23" s="9"/>
      <c r="C23" s="9"/>
      <c r="D23" s="9"/>
      <c r="E23" s="9"/>
      <c r="F23" s="9"/>
      <c r="G23" s="16"/>
      <c r="H23" s="17"/>
      <c r="I23" s="17"/>
      <c r="J23" s="17"/>
      <c r="K23" s="18"/>
      <c r="L23" s="9"/>
      <c r="M23" s="9"/>
      <c r="N23" s="9"/>
      <c r="O23" s="9"/>
      <c r="P23" s="9"/>
    </row>
    <row r="24" spans="1:16" x14ac:dyDescent="0.2">
      <c r="A24" s="13" t="s">
        <v>0</v>
      </c>
      <c r="B24" s="9">
        <v>24048</v>
      </c>
      <c r="C24" s="9">
        <v>11478</v>
      </c>
      <c r="D24" s="9">
        <v>6630</v>
      </c>
      <c r="E24" s="9">
        <v>3522</v>
      </c>
      <c r="F24" s="9">
        <v>2419</v>
      </c>
      <c r="G24" s="16">
        <v>11071</v>
      </c>
      <c r="H24" s="17">
        <v>5031</v>
      </c>
      <c r="I24" s="17">
        <v>3118</v>
      </c>
      <c r="J24" s="17">
        <v>1776</v>
      </c>
      <c r="K24" s="18">
        <v>1146</v>
      </c>
      <c r="L24" s="9">
        <v>12978</v>
      </c>
      <c r="M24" s="9">
        <v>6446</v>
      </c>
      <c r="N24" s="9">
        <v>3512</v>
      </c>
      <c r="O24" s="9">
        <v>1746</v>
      </c>
      <c r="P24" s="9">
        <v>1273</v>
      </c>
    </row>
    <row r="25" spans="1:16" x14ac:dyDescent="0.2">
      <c r="A25" s="13" t="s">
        <v>97</v>
      </c>
      <c r="B25" s="9">
        <v>15383</v>
      </c>
      <c r="C25" s="9">
        <v>7165</v>
      </c>
      <c r="D25" s="9">
        <v>4401</v>
      </c>
      <c r="E25" s="9">
        <v>2077</v>
      </c>
      <c r="F25" s="9">
        <v>1740</v>
      </c>
      <c r="G25" s="16">
        <v>7097</v>
      </c>
      <c r="H25" s="17">
        <v>3167</v>
      </c>
      <c r="I25" s="17">
        <v>2045</v>
      </c>
      <c r="J25" s="17">
        <v>993</v>
      </c>
      <c r="K25" s="18">
        <v>891</v>
      </c>
      <c r="L25" s="9">
        <v>8286</v>
      </c>
      <c r="M25" s="9">
        <v>3998</v>
      </c>
      <c r="N25" s="9">
        <v>2356</v>
      </c>
      <c r="O25" s="9">
        <v>1084</v>
      </c>
      <c r="P25" s="9">
        <v>849</v>
      </c>
    </row>
    <row r="26" spans="1:16" x14ac:dyDescent="0.2">
      <c r="A26" s="13" t="s">
        <v>98</v>
      </c>
      <c r="B26" s="9">
        <v>3496</v>
      </c>
      <c r="C26" s="9">
        <v>1550</v>
      </c>
      <c r="D26" s="9">
        <v>1030</v>
      </c>
      <c r="E26" s="9">
        <v>662</v>
      </c>
      <c r="F26" s="9">
        <v>255</v>
      </c>
      <c r="G26" s="16">
        <v>1748</v>
      </c>
      <c r="H26" s="17">
        <v>764</v>
      </c>
      <c r="I26" s="17">
        <v>508</v>
      </c>
      <c r="J26" s="17">
        <v>391</v>
      </c>
      <c r="K26" s="18">
        <v>85</v>
      </c>
      <c r="L26" s="9">
        <v>1749</v>
      </c>
      <c r="M26" s="9">
        <v>786</v>
      </c>
      <c r="N26" s="9">
        <v>522</v>
      </c>
      <c r="O26" s="9">
        <v>271</v>
      </c>
      <c r="P26" s="9">
        <v>170</v>
      </c>
    </row>
    <row r="27" spans="1:16" x14ac:dyDescent="0.2">
      <c r="A27" s="13" t="s">
        <v>99</v>
      </c>
      <c r="B27" s="9">
        <v>2514</v>
      </c>
      <c r="C27" s="9">
        <v>1348</v>
      </c>
      <c r="D27" s="9">
        <v>508</v>
      </c>
      <c r="E27" s="9">
        <v>361</v>
      </c>
      <c r="F27" s="9">
        <v>297</v>
      </c>
      <c r="G27" s="16">
        <v>909</v>
      </c>
      <c r="H27" s="17">
        <v>494</v>
      </c>
      <c r="I27" s="17">
        <v>197</v>
      </c>
      <c r="J27" s="17">
        <v>90</v>
      </c>
      <c r="K27" s="18">
        <v>127</v>
      </c>
      <c r="L27" s="9">
        <v>1605</v>
      </c>
      <c r="M27" s="9">
        <v>854</v>
      </c>
      <c r="N27" s="9">
        <v>310</v>
      </c>
      <c r="O27" s="9">
        <v>271</v>
      </c>
      <c r="P27" s="9">
        <v>170</v>
      </c>
    </row>
    <row r="28" spans="1:16" x14ac:dyDescent="0.2">
      <c r="A28" s="13" t="s">
        <v>100</v>
      </c>
      <c r="B28" s="9">
        <v>1227</v>
      </c>
      <c r="C28" s="9">
        <v>809</v>
      </c>
      <c r="D28" s="9">
        <v>226</v>
      </c>
      <c r="E28" s="9">
        <v>150</v>
      </c>
      <c r="F28" s="9">
        <v>42</v>
      </c>
      <c r="G28" s="16">
        <v>533</v>
      </c>
      <c r="H28" s="17">
        <v>270</v>
      </c>
      <c r="I28" s="17">
        <v>113</v>
      </c>
      <c r="J28" s="17">
        <v>150</v>
      </c>
      <c r="K28" s="18">
        <v>0</v>
      </c>
      <c r="L28" s="9">
        <v>694</v>
      </c>
      <c r="M28" s="9">
        <v>539</v>
      </c>
      <c r="N28" s="9">
        <v>113</v>
      </c>
      <c r="O28" s="9">
        <v>0</v>
      </c>
      <c r="P28" s="9">
        <v>42</v>
      </c>
    </row>
    <row r="29" spans="1:16" x14ac:dyDescent="0.2">
      <c r="A29" s="13" t="s">
        <v>101</v>
      </c>
      <c r="B29" s="9">
        <v>326</v>
      </c>
      <c r="C29" s="9">
        <v>112</v>
      </c>
      <c r="D29" s="9">
        <v>183</v>
      </c>
      <c r="E29" s="9">
        <v>30</v>
      </c>
      <c r="F29" s="9">
        <v>0</v>
      </c>
      <c r="G29" s="16">
        <v>138</v>
      </c>
      <c r="H29" s="17">
        <v>67</v>
      </c>
      <c r="I29" s="17">
        <v>71</v>
      </c>
      <c r="J29" s="17">
        <v>0</v>
      </c>
      <c r="K29" s="18">
        <v>0</v>
      </c>
      <c r="L29" s="9">
        <v>188</v>
      </c>
      <c r="M29" s="9">
        <v>45</v>
      </c>
      <c r="N29" s="9">
        <v>113</v>
      </c>
      <c r="O29" s="9">
        <v>30</v>
      </c>
      <c r="P29" s="9">
        <v>0</v>
      </c>
    </row>
    <row r="30" spans="1:16" x14ac:dyDescent="0.2">
      <c r="A30" s="13" t="s">
        <v>102</v>
      </c>
      <c r="B30" s="9">
        <v>459</v>
      </c>
      <c r="C30" s="9">
        <v>112</v>
      </c>
      <c r="D30" s="9">
        <v>141</v>
      </c>
      <c r="E30" s="9">
        <v>120</v>
      </c>
      <c r="F30" s="9">
        <v>85</v>
      </c>
      <c r="G30" s="16">
        <v>218</v>
      </c>
      <c r="H30" s="17">
        <v>45</v>
      </c>
      <c r="I30" s="17">
        <v>71</v>
      </c>
      <c r="J30" s="17">
        <v>60</v>
      </c>
      <c r="K30" s="18">
        <v>42</v>
      </c>
      <c r="L30" s="9">
        <v>241</v>
      </c>
      <c r="M30" s="9">
        <v>67</v>
      </c>
      <c r="N30" s="9">
        <v>71</v>
      </c>
      <c r="O30" s="9">
        <v>60</v>
      </c>
      <c r="P30" s="9">
        <v>42</v>
      </c>
    </row>
    <row r="31" spans="1:16" x14ac:dyDescent="0.2">
      <c r="A31" s="13" t="s">
        <v>103</v>
      </c>
      <c r="B31" s="9">
        <v>319</v>
      </c>
      <c r="C31" s="9">
        <v>202</v>
      </c>
      <c r="D31" s="9">
        <v>56</v>
      </c>
      <c r="E31" s="9">
        <v>60</v>
      </c>
      <c r="F31" s="9">
        <v>0</v>
      </c>
      <c r="G31" s="16">
        <v>244</v>
      </c>
      <c r="H31" s="17">
        <v>157</v>
      </c>
      <c r="I31" s="17">
        <v>56</v>
      </c>
      <c r="J31" s="17">
        <v>30</v>
      </c>
      <c r="K31" s="18">
        <v>0</v>
      </c>
      <c r="L31" s="9">
        <v>75</v>
      </c>
      <c r="M31" s="9">
        <v>45</v>
      </c>
      <c r="N31" s="9">
        <v>0</v>
      </c>
      <c r="O31" s="9">
        <v>30</v>
      </c>
      <c r="P31" s="9">
        <v>0</v>
      </c>
    </row>
    <row r="32" spans="1:16" x14ac:dyDescent="0.2">
      <c r="A32" s="13" t="s">
        <v>104</v>
      </c>
      <c r="B32" s="9">
        <v>325</v>
      </c>
      <c r="C32" s="9">
        <v>180</v>
      </c>
      <c r="D32" s="9">
        <v>85</v>
      </c>
      <c r="E32" s="9">
        <v>60</v>
      </c>
      <c r="F32" s="9">
        <v>0</v>
      </c>
      <c r="G32" s="16">
        <v>184</v>
      </c>
      <c r="H32" s="17">
        <v>67</v>
      </c>
      <c r="I32" s="17">
        <v>56</v>
      </c>
      <c r="J32" s="17">
        <v>60</v>
      </c>
      <c r="K32" s="18">
        <v>0</v>
      </c>
      <c r="L32" s="9">
        <v>141</v>
      </c>
      <c r="M32" s="9">
        <v>112</v>
      </c>
      <c r="N32" s="9">
        <v>28</v>
      </c>
      <c r="O32" s="9">
        <v>0</v>
      </c>
      <c r="P32" s="9">
        <v>0</v>
      </c>
    </row>
    <row r="33" spans="1:16" x14ac:dyDescent="0.2">
      <c r="A33" s="13"/>
      <c r="B33" s="9"/>
      <c r="C33" s="9"/>
      <c r="D33" s="9"/>
      <c r="E33" s="9"/>
      <c r="F33" s="9"/>
      <c r="G33" s="16"/>
      <c r="H33" s="17"/>
      <c r="I33" s="17"/>
      <c r="J33" s="17"/>
      <c r="K33" s="18"/>
      <c r="L33" s="9"/>
      <c r="M33" s="9"/>
      <c r="N33" s="9"/>
      <c r="O33" s="9"/>
      <c r="P33" s="9"/>
    </row>
    <row r="34" spans="1:16" x14ac:dyDescent="0.2">
      <c r="A34" s="29" t="s">
        <v>274</v>
      </c>
      <c r="B34" s="9"/>
      <c r="C34" s="9"/>
      <c r="D34" s="9"/>
      <c r="E34" s="9"/>
      <c r="F34" s="9"/>
      <c r="G34" s="16"/>
      <c r="H34" s="17"/>
      <c r="I34" s="17"/>
      <c r="J34" s="17"/>
      <c r="K34" s="18"/>
      <c r="L34" s="9"/>
      <c r="M34" s="9"/>
      <c r="N34" s="9"/>
      <c r="O34" s="9"/>
      <c r="P34" s="9"/>
    </row>
    <row r="35" spans="1:16" x14ac:dyDescent="0.2">
      <c r="A35" s="13" t="s">
        <v>0</v>
      </c>
      <c r="B35" s="9">
        <v>8651</v>
      </c>
      <c r="C35" s="9">
        <v>4312</v>
      </c>
      <c r="D35" s="9">
        <v>2215</v>
      </c>
      <c r="E35" s="9">
        <v>1445</v>
      </c>
      <c r="F35" s="9">
        <v>679</v>
      </c>
      <c r="G35" s="16">
        <v>3959</v>
      </c>
      <c r="H35" s="17">
        <v>1864</v>
      </c>
      <c r="I35" s="17">
        <v>1058</v>
      </c>
      <c r="J35" s="17">
        <v>783</v>
      </c>
      <c r="K35" s="18">
        <v>255</v>
      </c>
      <c r="L35" s="9">
        <v>4692</v>
      </c>
      <c r="M35" s="9">
        <v>2448</v>
      </c>
      <c r="N35" s="9">
        <v>1157</v>
      </c>
      <c r="O35" s="9">
        <v>662</v>
      </c>
      <c r="P35" s="9">
        <v>424</v>
      </c>
    </row>
    <row r="36" spans="1:16" x14ac:dyDescent="0.2">
      <c r="A36" s="13">
        <v>2012</v>
      </c>
      <c r="B36" s="9">
        <v>706</v>
      </c>
      <c r="C36" s="9">
        <v>404</v>
      </c>
      <c r="D36" s="9">
        <v>212</v>
      </c>
      <c r="E36" s="9">
        <v>90</v>
      </c>
      <c r="F36" s="9">
        <v>0</v>
      </c>
      <c r="G36" s="16">
        <v>296</v>
      </c>
      <c r="H36" s="17">
        <v>180</v>
      </c>
      <c r="I36" s="17">
        <v>56</v>
      </c>
      <c r="J36" s="17">
        <v>60</v>
      </c>
      <c r="K36" s="18">
        <v>0</v>
      </c>
      <c r="L36" s="9">
        <v>410</v>
      </c>
      <c r="M36" s="9">
        <v>225</v>
      </c>
      <c r="N36" s="9">
        <v>155</v>
      </c>
      <c r="O36" s="9">
        <v>30</v>
      </c>
      <c r="P36" s="9">
        <v>0</v>
      </c>
    </row>
    <row r="37" spans="1:16" x14ac:dyDescent="0.2">
      <c r="A37" s="13">
        <v>2011</v>
      </c>
      <c r="B37" s="9">
        <v>1250</v>
      </c>
      <c r="C37" s="9">
        <v>741</v>
      </c>
      <c r="D37" s="9">
        <v>268</v>
      </c>
      <c r="E37" s="9">
        <v>241</v>
      </c>
      <c r="F37" s="9">
        <v>0</v>
      </c>
      <c r="G37" s="16">
        <v>605</v>
      </c>
      <c r="H37" s="17">
        <v>359</v>
      </c>
      <c r="I37" s="17">
        <v>155</v>
      </c>
      <c r="J37" s="17">
        <v>90</v>
      </c>
      <c r="K37" s="18">
        <v>0</v>
      </c>
      <c r="L37" s="9">
        <v>645</v>
      </c>
      <c r="M37" s="9">
        <v>382</v>
      </c>
      <c r="N37" s="9">
        <v>113</v>
      </c>
      <c r="O37" s="9">
        <v>150</v>
      </c>
      <c r="P37" s="9">
        <v>0</v>
      </c>
    </row>
    <row r="38" spans="1:16" x14ac:dyDescent="0.2">
      <c r="A38" s="13">
        <v>2010</v>
      </c>
      <c r="B38" s="9">
        <v>1096</v>
      </c>
      <c r="C38" s="9">
        <v>584</v>
      </c>
      <c r="D38" s="9">
        <v>409</v>
      </c>
      <c r="E38" s="9">
        <v>60</v>
      </c>
      <c r="F38" s="9">
        <v>42</v>
      </c>
      <c r="G38" s="16">
        <v>455</v>
      </c>
      <c r="H38" s="17">
        <v>270</v>
      </c>
      <c r="I38" s="17">
        <v>155</v>
      </c>
      <c r="J38" s="17">
        <v>30</v>
      </c>
      <c r="K38" s="18">
        <v>0</v>
      </c>
      <c r="L38" s="9">
        <v>641</v>
      </c>
      <c r="M38" s="9">
        <v>314</v>
      </c>
      <c r="N38" s="9">
        <v>254</v>
      </c>
      <c r="O38" s="9">
        <v>30</v>
      </c>
      <c r="P38" s="9">
        <v>42</v>
      </c>
    </row>
    <row r="39" spans="1:16" x14ac:dyDescent="0.2">
      <c r="A39" s="13" t="s">
        <v>105</v>
      </c>
      <c r="B39" s="9">
        <v>1426</v>
      </c>
      <c r="C39" s="9">
        <v>696</v>
      </c>
      <c r="D39" s="9">
        <v>282</v>
      </c>
      <c r="E39" s="9">
        <v>150</v>
      </c>
      <c r="F39" s="9">
        <v>297</v>
      </c>
      <c r="G39" s="16">
        <v>654</v>
      </c>
      <c r="H39" s="17">
        <v>382</v>
      </c>
      <c r="I39" s="17">
        <v>127</v>
      </c>
      <c r="J39" s="17">
        <v>60</v>
      </c>
      <c r="K39" s="18">
        <v>85</v>
      </c>
      <c r="L39" s="9">
        <v>772</v>
      </c>
      <c r="M39" s="9">
        <v>314</v>
      </c>
      <c r="N39" s="9">
        <v>155</v>
      </c>
      <c r="O39" s="9">
        <v>90</v>
      </c>
      <c r="P39" s="9">
        <v>212</v>
      </c>
    </row>
    <row r="40" spans="1:16" x14ac:dyDescent="0.2">
      <c r="A40" s="13" t="s">
        <v>106</v>
      </c>
      <c r="B40" s="9">
        <v>1701</v>
      </c>
      <c r="C40" s="9">
        <v>584</v>
      </c>
      <c r="D40" s="9">
        <v>508</v>
      </c>
      <c r="E40" s="9">
        <v>482</v>
      </c>
      <c r="F40" s="9">
        <v>127</v>
      </c>
      <c r="G40" s="16">
        <v>865</v>
      </c>
      <c r="H40" s="17">
        <v>270</v>
      </c>
      <c r="I40" s="17">
        <v>282</v>
      </c>
      <c r="J40" s="17">
        <v>271</v>
      </c>
      <c r="K40" s="18">
        <v>42</v>
      </c>
      <c r="L40" s="9">
        <v>836</v>
      </c>
      <c r="M40" s="9">
        <v>314</v>
      </c>
      <c r="N40" s="9">
        <v>226</v>
      </c>
      <c r="O40" s="9">
        <v>211</v>
      </c>
      <c r="P40" s="9">
        <v>85</v>
      </c>
    </row>
    <row r="41" spans="1:16" x14ac:dyDescent="0.2">
      <c r="A41" s="13" t="s">
        <v>107</v>
      </c>
      <c r="B41" s="9">
        <v>1886</v>
      </c>
      <c r="C41" s="9">
        <v>988</v>
      </c>
      <c r="D41" s="9">
        <v>324</v>
      </c>
      <c r="E41" s="9">
        <v>361</v>
      </c>
      <c r="F41" s="9">
        <v>212</v>
      </c>
      <c r="G41" s="16">
        <v>799</v>
      </c>
      <c r="H41" s="17">
        <v>292</v>
      </c>
      <c r="I41" s="17">
        <v>169</v>
      </c>
      <c r="J41" s="17">
        <v>211</v>
      </c>
      <c r="K41" s="18">
        <v>127</v>
      </c>
      <c r="L41" s="9">
        <v>1087</v>
      </c>
      <c r="M41" s="9">
        <v>696</v>
      </c>
      <c r="N41" s="9">
        <v>155</v>
      </c>
      <c r="O41" s="9">
        <v>150</v>
      </c>
      <c r="P41" s="9">
        <v>85</v>
      </c>
    </row>
    <row r="42" spans="1:16" x14ac:dyDescent="0.2">
      <c r="A42" s="13" t="s">
        <v>108</v>
      </c>
      <c r="B42" s="9">
        <v>586</v>
      </c>
      <c r="C42" s="9">
        <v>314</v>
      </c>
      <c r="D42" s="9">
        <v>212</v>
      </c>
      <c r="E42" s="9">
        <v>60</v>
      </c>
      <c r="F42" s="9">
        <v>0</v>
      </c>
      <c r="G42" s="21">
        <v>285</v>
      </c>
      <c r="H42" s="22">
        <v>112</v>
      </c>
      <c r="I42" s="22">
        <v>113</v>
      </c>
      <c r="J42" s="22">
        <v>60</v>
      </c>
      <c r="K42" s="23">
        <v>0</v>
      </c>
      <c r="L42" s="9">
        <v>301</v>
      </c>
      <c r="M42" s="9">
        <v>202</v>
      </c>
      <c r="N42" s="9">
        <v>99</v>
      </c>
      <c r="O42" s="9">
        <v>0</v>
      </c>
      <c r="P42" s="9">
        <v>0</v>
      </c>
    </row>
    <row r="43" spans="1:16" ht="14.4" x14ac:dyDescent="0.3">
      <c r="A43" s="1" t="s">
        <v>235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</row>
    <row r="44" spans="1:16" ht="14.4" x14ac:dyDescent="0.3">
      <c r="A44" s="2" t="s">
        <v>265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</sheetData>
  <mergeCells count="3">
    <mergeCell ref="B2:F2"/>
    <mergeCell ref="G2:K2"/>
    <mergeCell ref="L2:P2"/>
  </mergeCells>
  <pageMargins left="0.7" right="0.7" top="0.75" bottom="0.75" header="0.3" footer="0.3"/>
  <pageSetup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6"/>
  <sheetViews>
    <sheetView view="pageBreakPreview" zoomScaleNormal="100" zoomScaleSheetLayoutView="100" workbookViewId="0">
      <selection activeCell="N32" sqref="N32"/>
    </sheetView>
  </sheetViews>
  <sheetFormatPr defaultColWidth="5" defaultRowHeight="10.199999999999999" x14ac:dyDescent="0.2"/>
  <cols>
    <col min="1" max="1" width="14.109375" style="3" customWidth="1"/>
    <col min="2" max="16384" width="5" style="3"/>
  </cols>
  <sheetData>
    <row r="1" spans="1:16" x14ac:dyDescent="0.2">
      <c r="A1" s="3" t="s">
        <v>275</v>
      </c>
    </row>
    <row r="2" spans="1:16" x14ac:dyDescent="0.2">
      <c r="A2" s="4"/>
      <c r="B2" s="118" t="s">
        <v>0</v>
      </c>
      <c r="C2" s="118"/>
      <c r="D2" s="118"/>
      <c r="E2" s="118"/>
      <c r="F2" s="118"/>
      <c r="G2" s="118" t="s">
        <v>1</v>
      </c>
      <c r="H2" s="118"/>
      <c r="I2" s="118"/>
      <c r="J2" s="118"/>
      <c r="K2" s="118"/>
      <c r="L2" s="118" t="s">
        <v>2</v>
      </c>
      <c r="M2" s="118"/>
      <c r="N2" s="118"/>
      <c r="O2" s="118"/>
      <c r="P2" s="119"/>
    </row>
    <row r="3" spans="1:16" x14ac:dyDescent="0.2">
      <c r="A3" s="5" t="s">
        <v>259</v>
      </c>
      <c r="B3" s="6" t="s">
        <v>0</v>
      </c>
      <c r="C3" s="6" t="s">
        <v>3</v>
      </c>
      <c r="D3" s="6" t="s">
        <v>236</v>
      </c>
      <c r="E3" s="6" t="s">
        <v>5</v>
      </c>
      <c r="F3" s="6" t="s">
        <v>237</v>
      </c>
      <c r="G3" s="6" t="s">
        <v>0</v>
      </c>
      <c r="H3" s="6" t="s">
        <v>3</v>
      </c>
      <c r="I3" s="6" t="s">
        <v>236</v>
      </c>
      <c r="J3" s="6" t="s">
        <v>5</v>
      </c>
      <c r="K3" s="6" t="s">
        <v>237</v>
      </c>
      <c r="L3" s="6" t="s">
        <v>0</v>
      </c>
      <c r="M3" s="6" t="s">
        <v>3</v>
      </c>
      <c r="N3" s="6" t="s">
        <v>236</v>
      </c>
      <c r="O3" s="6" t="s">
        <v>5</v>
      </c>
      <c r="P3" s="7" t="s">
        <v>237</v>
      </c>
    </row>
    <row r="4" spans="1:16" x14ac:dyDescent="0.2">
      <c r="A4" s="11" t="s">
        <v>242</v>
      </c>
      <c r="G4" s="15"/>
      <c r="H4" s="8"/>
      <c r="I4" s="8"/>
      <c r="J4" s="8"/>
      <c r="K4" s="4"/>
    </row>
    <row r="5" spans="1:16" x14ac:dyDescent="0.2">
      <c r="A5" s="3" t="s">
        <v>0</v>
      </c>
      <c r="B5" s="9">
        <v>24048</v>
      </c>
      <c r="C5" s="9">
        <v>11478</v>
      </c>
      <c r="D5" s="9">
        <v>6630</v>
      </c>
      <c r="E5" s="9">
        <v>3522</v>
      </c>
      <c r="F5" s="9">
        <v>2419</v>
      </c>
      <c r="G5" s="16">
        <v>11071</v>
      </c>
      <c r="H5" s="17">
        <v>5031</v>
      </c>
      <c r="I5" s="17">
        <v>3118</v>
      </c>
      <c r="J5" s="17">
        <v>1776</v>
      </c>
      <c r="K5" s="18">
        <v>1146</v>
      </c>
      <c r="L5" s="9">
        <v>12978</v>
      </c>
      <c r="M5" s="9">
        <v>6446</v>
      </c>
      <c r="N5" s="9">
        <v>3512</v>
      </c>
      <c r="O5" s="9">
        <v>1746</v>
      </c>
      <c r="P5" s="9">
        <v>1273</v>
      </c>
    </row>
    <row r="6" spans="1:16" x14ac:dyDescent="0.2">
      <c r="A6" s="3" t="s">
        <v>109</v>
      </c>
      <c r="B6" s="9">
        <v>18028</v>
      </c>
      <c r="C6" s="9">
        <v>8805</v>
      </c>
      <c r="D6" s="9">
        <v>4980</v>
      </c>
      <c r="E6" s="9">
        <v>2588</v>
      </c>
      <c r="F6" s="9">
        <v>1655</v>
      </c>
      <c r="G6" s="16">
        <v>8342</v>
      </c>
      <c r="H6" s="17">
        <v>3886</v>
      </c>
      <c r="I6" s="17">
        <v>2356</v>
      </c>
      <c r="J6" s="17">
        <v>1294</v>
      </c>
      <c r="K6" s="18">
        <v>806</v>
      </c>
      <c r="L6" s="9">
        <v>9686</v>
      </c>
      <c r="M6" s="9">
        <v>4919</v>
      </c>
      <c r="N6" s="9">
        <v>2624</v>
      </c>
      <c r="O6" s="9">
        <v>1294</v>
      </c>
      <c r="P6" s="9">
        <v>849</v>
      </c>
    </row>
    <row r="7" spans="1:16" x14ac:dyDescent="0.2">
      <c r="A7" s="3" t="s">
        <v>276</v>
      </c>
      <c r="B7" s="9">
        <v>5754</v>
      </c>
      <c r="C7" s="9">
        <v>2583</v>
      </c>
      <c r="D7" s="9">
        <v>1594</v>
      </c>
      <c r="E7" s="9">
        <v>813</v>
      </c>
      <c r="F7" s="9">
        <v>764</v>
      </c>
      <c r="G7" s="16">
        <v>2625</v>
      </c>
      <c r="H7" s="17">
        <v>1101</v>
      </c>
      <c r="I7" s="17">
        <v>734</v>
      </c>
      <c r="J7" s="17">
        <v>451</v>
      </c>
      <c r="K7" s="18">
        <v>340</v>
      </c>
      <c r="L7" s="9">
        <v>3129</v>
      </c>
      <c r="M7" s="9">
        <v>1482</v>
      </c>
      <c r="N7" s="9">
        <v>860</v>
      </c>
      <c r="O7" s="9">
        <v>361</v>
      </c>
      <c r="P7" s="9">
        <v>424</v>
      </c>
    </row>
    <row r="8" spans="1:16" x14ac:dyDescent="0.2">
      <c r="A8" s="3" t="s">
        <v>277</v>
      </c>
      <c r="B8" s="9">
        <v>267</v>
      </c>
      <c r="C8" s="9">
        <v>90</v>
      </c>
      <c r="D8" s="9">
        <v>56</v>
      </c>
      <c r="E8" s="9">
        <v>120</v>
      </c>
      <c r="F8" s="9">
        <v>0</v>
      </c>
      <c r="G8" s="16">
        <v>103</v>
      </c>
      <c r="H8" s="17">
        <v>45</v>
      </c>
      <c r="I8" s="17">
        <v>28</v>
      </c>
      <c r="J8" s="17">
        <v>30</v>
      </c>
      <c r="K8" s="18">
        <v>0</v>
      </c>
      <c r="L8" s="9">
        <v>163</v>
      </c>
      <c r="M8" s="9">
        <v>45</v>
      </c>
      <c r="N8" s="9">
        <v>28</v>
      </c>
      <c r="O8" s="9">
        <v>90</v>
      </c>
      <c r="P8" s="9">
        <v>0</v>
      </c>
    </row>
    <row r="9" spans="1:16" x14ac:dyDescent="0.2">
      <c r="B9" s="9"/>
      <c r="C9" s="9"/>
      <c r="D9" s="9"/>
      <c r="E9" s="9"/>
      <c r="F9" s="9"/>
      <c r="G9" s="16"/>
      <c r="H9" s="17"/>
      <c r="I9" s="17"/>
      <c r="J9" s="17"/>
      <c r="K9" s="18"/>
      <c r="L9" s="9"/>
      <c r="M9" s="9"/>
      <c r="N9" s="9"/>
      <c r="O9" s="9"/>
      <c r="P9" s="9"/>
    </row>
    <row r="10" spans="1:16" x14ac:dyDescent="0.2">
      <c r="A10" s="11" t="s">
        <v>278</v>
      </c>
      <c r="B10" s="9"/>
      <c r="C10" s="9"/>
      <c r="D10" s="9"/>
      <c r="E10" s="9"/>
      <c r="F10" s="9"/>
      <c r="G10" s="16"/>
      <c r="H10" s="17"/>
      <c r="I10" s="17"/>
      <c r="J10" s="17"/>
      <c r="K10" s="18"/>
      <c r="L10" s="9"/>
      <c r="M10" s="9"/>
      <c r="N10" s="9"/>
      <c r="O10" s="9"/>
      <c r="P10" s="9"/>
    </row>
    <row r="11" spans="1:16" x14ac:dyDescent="0.2">
      <c r="A11" s="3" t="s">
        <v>0</v>
      </c>
      <c r="B11" s="9">
        <v>18028</v>
      </c>
      <c r="C11" s="9">
        <v>8805</v>
      </c>
      <c r="D11" s="9">
        <v>4980</v>
      </c>
      <c r="E11" s="9">
        <v>2588</v>
      </c>
      <c r="F11" s="9">
        <v>1655</v>
      </c>
      <c r="G11" s="16">
        <v>8342</v>
      </c>
      <c r="H11" s="17">
        <v>3886</v>
      </c>
      <c r="I11" s="17">
        <v>2356</v>
      </c>
      <c r="J11" s="17">
        <v>1294</v>
      </c>
      <c r="K11" s="18">
        <v>806</v>
      </c>
      <c r="L11" s="9">
        <v>9686</v>
      </c>
      <c r="M11" s="9">
        <v>4919</v>
      </c>
      <c r="N11" s="9">
        <v>2624</v>
      </c>
      <c r="O11" s="9">
        <v>1294</v>
      </c>
      <c r="P11" s="9">
        <v>849</v>
      </c>
    </row>
    <row r="12" spans="1:16" x14ac:dyDescent="0.2">
      <c r="A12" s="3" t="s">
        <v>29</v>
      </c>
      <c r="B12" s="9">
        <v>4068</v>
      </c>
      <c r="C12" s="9">
        <v>1909</v>
      </c>
      <c r="D12" s="9">
        <v>1058</v>
      </c>
      <c r="E12" s="9">
        <v>421</v>
      </c>
      <c r="F12" s="9">
        <v>679</v>
      </c>
      <c r="G12" s="16">
        <v>1761</v>
      </c>
      <c r="H12" s="17">
        <v>719</v>
      </c>
      <c r="I12" s="17">
        <v>480</v>
      </c>
      <c r="J12" s="17">
        <v>181</v>
      </c>
      <c r="K12" s="18">
        <v>382</v>
      </c>
      <c r="L12" s="9">
        <v>2307</v>
      </c>
      <c r="M12" s="9">
        <v>1190</v>
      </c>
      <c r="N12" s="9">
        <v>578</v>
      </c>
      <c r="O12" s="9">
        <v>241</v>
      </c>
      <c r="P12" s="9">
        <v>297</v>
      </c>
    </row>
    <row r="13" spans="1:16" x14ac:dyDescent="0.2">
      <c r="A13" s="3" t="s">
        <v>110</v>
      </c>
      <c r="B13" s="9">
        <v>191</v>
      </c>
      <c r="C13" s="9">
        <v>135</v>
      </c>
      <c r="D13" s="9">
        <v>56</v>
      </c>
      <c r="E13" s="9">
        <v>0</v>
      </c>
      <c r="F13" s="9">
        <v>0</v>
      </c>
      <c r="G13" s="16">
        <v>96</v>
      </c>
      <c r="H13" s="17">
        <v>67</v>
      </c>
      <c r="I13" s="17">
        <v>28</v>
      </c>
      <c r="J13" s="17">
        <v>0</v>
      </c>
      <c r="K13" s="18">
        <v>0</v>
      </c>
      <c r="L13" s="9">
        <v>96</v>
      </c>
      <c r="M13" s="9">
        <v>67</v>
      </c>
      <c r="N13" s="9">
        <v>28</v>
      </c>
      <c r="O13" s="9">
        <v>0</v>
      </c>
      <c r="P13" s="9">
        <v>0</v>
      </c>
    </row>
    <row r="14" spans="1:16" x14ac:dyDescent="0.2">
      <c r="A14" s="3" t="s">
        <v>111</v>
      </c>
      <c r="B14" s="9">
        <v>203</v>
      </c>
      <c r="C14" s="9">
        <v>90</v>
      </c>
      <c r="D14" s="9">
        <v>71</v>
      </c>
      <c r="E14" s="9">
        <v>0</v>
      </c>
      <c r="F14" s="9">
        <v>42</v>
      </c>
      <c r="G14" s="16">
        <v>81</v>
      </c>
      <c r="H14" s="17">
        <v>67</v>
      </c>
      <c r="I14" s="17">
        <v>14</v>
      </c>
      <c r="J14" s="17">
        <v>0</v>
      </c>
      <c r="K14" s="18">
        <v>0</v>
      </c>
      <c r="L14" s="9">
        <v>121</v>
      </c>
      <c r="M14" s="9">
        <v>22</v>
      </c>
      <c r="N14" s="9">
        <v>56</v>
      </c>
      <c r="O14" s="9">
        <v>0</v>
      </c>
      <c r="P14" s="9">
        <v>42</v>
      </c>
    </row>
    <row r="15" spans="1:16" x14ac:dyDescent="0.2">
      <c r="A15" s="3" t="s">
        <v>112</v>
      </c>
      <c r="B15" s="9">
        <v>96</v>
      </c>
      <c r="C15" s="9">
        <v>67</v>
      </c>
      <c r="D15" s="9">
        <v>28</v>
      </c>
      <c r="E15" s="9">
        <v>0</v>
      </c>
      <c r="F15" s="9">
        <v>0</v>
      </c>
      <c r="G15" s="16">
        <v>59</v>
      </c>
      <c r="H15" s="17">
        <v>45</v>
      </c>
      <c r="I15" s="17">
        <v>14</v>
      </c>
      <c r="J15" s="17">
        <v>0</v>
      </c>
      <c r="K15" s="18">
        <v>0</v>
      </c>
      <c r="L15" s="9">
        <v>37</v>
      </c>
      <c r="M15" s="9">
        <v>22</v>
      </c>
      <c r="N15" s="9">
        <v>14</v>
      </c>
      <c r="O15" s="9">
        <v>0</v>
      </c>
      <c r="P15" s="9">
        <v>0</v>
      </c>
    </row>
    <row r="16" spans="1:16" x14ac:dyDescent="0.2">
      <c r="A16" s="3" t="s">
        <v>113</v>
      </c>
      <c r="B16" s="9">
        <v>412</v>
      </c>
      <c r="C16" s="9">
        <v>45</v>
      </c>
      <c r="D16" s="9">
        <v>282</v>
      </c>
      <c r="E16" s="9">
        <v>0</v>
      </c>
      <c r="F16" s="9">
        <v>85</v>
      </c>
      <c r="G16" s="16">
        <v>127</v>
      </c>
      <c r="H16" s="17">
        <v>0</v>
      </c>
      <c r="I16" s="17">
        <v>85</v>
      </c>
      <c r="J16" s="17">
        <v>0</v>
      </c>
      <c r="K16" s="18">
        <v>42</v>
      </c>
      <c r="L16" s="9">
        <v>285</v>
      </c>
      <c r="M16" s="9">
        <v>45</v>
      </c>
      <c r="N16" s="9">
        <v>197</v>
      </c>
      <c r="O16" s="9">
        <v>0</v>
      </c>
      <c r="P16" s="9">
        <v>42</v>
      </c>
    </row>
    <row r="17" spans="1:16" x14ac:dyDescent="0.2">
      <c r="A17" s="3" t="s">
        <v>114</v>
      </c>
      <c r="B17" s="9">
        <v>495</v>
      </c>
      <c r="C17" s="9">
        <v>225</v>
      </c>
      <c r="D17" s="9">
        <v>240</v>
      </c>
      <c r="E17" s="9">
        <v>30</v>
      </c>
      <c r="F17" s="9">
        <v>0</v>
      </c>
      <c r="G17" s="16">
        <v>239</v>
      </c>
      <c r="H17" s="17">
        <v>67</v>
      </c>
      <c r="I17" s="17">
        <v>141</v>
      </c>
      <c r="J17" s="17">
        <v>30</v>
      </c>
      <c r="K17" s="18">
        <v>0</v>
      </c>
      <c r="L17" s="9">
        <v>256</v>
      </c>
      <c r="M17" s="9">
        <v>157</v>
      </c>
      <c r="N17" s="9">
        <v>99</v>
      </c>
      <c r="O17" s="9">
        <v>0</v>
      </c>
      <c r="P17" s="9">
        <v>0</v>
      </c>
    </row>
    <row r="18" spans="1:16" x14ac:dyDescent="0.2">
      <c r="A18" s="3" t="s">
        <v>115</v>
      </c>
      <c r="B18" s="9">
        <v>1033</v>
      </c>
      <c r="C18" s="9">
        <v>719</v>
      </c>
      <c r="D18" s="9">
        <v>169</v>
      </c>
      <c r="E18" s="9">
        <v>60</v>
      </c>
      <c r="F18" s="9">
        <v>85</v>
      </c>
      <c r="G18" s="16">
        <v>502</v>
      </c>
      <c r="H18" s="17">
        <v>359</v>
      </c>
      <c r="I18" s="17">
        <v>71</v>
      </c>
      <c r="J18" s="17">
        <v>30</v>
      </c>
      <c r="K18" s="18">
        <v>42</v>
      </c>
      <c r="L18" s="9">
        <v>531</v>
      </c>
      <c r="M18" s="9">
        <v>359</v>
      </c>
      <c r="N18" s="9">
        <v>99</v>
      </c>
      <c r="O18" s="9">
        <v>30</v>
      </c>
      <c r="P18" s="9">
        <v>42</v>
      </c>
    </row>
    <row r="19" spans="1:16" x14ac:dyDescent="0.2">
      <c r="A19" s="3" t="s">
        <v>116</v>
      </c>
      <c r="B19" s="9">
        <v>541</v>
      </c>
      <c r="C19" s="9">
        <v>270</v>
      </c>
      <c r="D19" s="9">
        <v>169</v>
      </c>
      <c r="E19" s="9">
        <v>60</v>
      </c>
      <c r="F19" s="9">
        <v>42</v>
      </c>
      <c r="G19" s="16">
        <v>183</v>
      </c>
      <c r="H19" s="17">
        <v>112</v>
      </c>
      <c r="I19" s="17">
        <v>71</v>
      </c>
      <c r="J19" s="17">
        <v>0</v>
      </c>
      <c r="K19" s="18">
        <v>0</v>
      </c>
      <c r="L19" s="9">
        <v>359</v>
      </c>
      <c r="M19" s="9">
        <v>157</v>
      </c>
      <c r="N19" s="9">
        <v>99</v>
      </c>
      <c r="O19" s="9">
        <v>60</v>
      </c>
      <c r="P19" s="9">
        <v>42</v>
      </c>
    </row>
    <row r="20" spans="1:16" x14ac:dyDescent="0.2">
      <c r="A20" s="3" t="s">
        <v>117</v>
      </c>
      <c r="B20" s="9">
        <v>4889</v>
      </c>
      <c r="C20" s="9">
        <v>2853</v>
      </c>
      <c r="D20" s="9">
        <v>1523</v>
      </c>
      <c r="E20" s="9">
        <v>301</v>
      </c>
      <c r="F20" s="9">
        <v>212</v>
      </c>
      <c r="G20" s="16">
        <v>2195</v>
      </c>
      <c r="H20" s="17">
        <v>1258</v>
      </c>
      <c r="I20" s="17">
        <v>762</v>
      </c>
      <c r="J20" s="17">
        <v>90</v>
      </c>
      <c r="K20" s="18">
        <v>85</v>
      </c>
      <c r="L20" s="9">
        <v>2694</v>
      </c>
      <c r="M20" s="9">
        <v>1595</v>
      </c>
      <c r="N20" s="9">
        <v>762</v>
      </c>
      <c r="O20" s="9">
        <v>211</v>
      </c>
      <c r="P20" s="9">
        <v>127</v>
      </c>
    </row>
    <row r="21" spans="1:16" x14ac:dyDescent="0.2">
      <c r="A21" s="3" t="s">
        <v>118</v>
      </c>
      <c r="B21" s="9">
        <v>4428</v>
      </c>
      <c r="C21" s="9">
        <v>2021</v>
      </c>
      <c r="D21" s="9">
        <v>1044</v>
      </c>
      <c r="E21" s="9">
        <v>1023</v>
      </c>
      <c r="F21" s="9">
        <v>340</v>
      </c>
      <c r="G21" s="16">
        <v>2227</v>
      </c>
      <c r="H21" s="17">
        <v>921</v>
      </c>
      <c r="I21" s="17">
        <v>522</v>
      </c>
      <c r="J21" s="17">
        <v>572</v>
      </c>
      <c r="K21" s="18">
        <v>212</v>
      </c>
      <c r="L21" s="9">
        <v>2201</v>
      </c>
      <c r="M21" s="9">
        <v>1101</v>
      </c>
      <c r="N21" s="9">
        <v>522</v>
      </c>
      <c r="O21" s="9">
        <v>451</v>
      </c>
      <c r="P21" s="9">
        <v>127</v>
      </c>
    </row>
    <row r="22" spans="1:16" x14ac:dyDescent="0.2">
      <c r="A22" s="3" t="s">
        <v>119</v>
      </c>
      <c r="B22" s="9">
        <v>485</v>
      </c>
      <c r="C22" s="9">
        <v>135</v>
      </c>
      <c r="D22" s="9">
        <v>85</v>
      </c>
      <c r="E22" s="9">
        <v>181</v>
      </c>
      <c r="F22" s="9">
        <v>85</v>
      </c>
      <c r="G22" s="16">
        <v>251</v>
      </c>
      <c r="H22" s="17">
        <v>90</v>
      </c>
      <c r="I22" s="17">
        <v>71</v>
      </c>
      <c r="J22" s="17">
        <v>90</v>
      </c>
      <c r="K22" s="18">
        <v>0</v>
      </c>
      <c r="L22" s="9">
        <v>234</v>
      </c>
      <c r="M22" s="9">
        <v>45</v>
      </c>
      <c r="N22" s="9">
        <v>14</v>
      </c>
      <c r="O22" s="9">
        <v>90</v>
      </c>
      <c r="P22" s="9">
        <v>85</v>
      </c>
    </row>
    <row r="23" spans="1:16" x14ac:dyDescent="0.2">
      <c r="A23" s="3" t="s">
        <v>120</v>
      </c>
      <c r="B23" s="9">
        <v>510</v>
      </c>
      <c r="C23" s="9">
        <v>202</v>
      </c>
      <c r="D23" s="9">
        <v>85</v>
      </c>
      <c r="E23" s="9">
        <v>181</v>
      </c>
      <c r="F23" s="9">
        <v>42</v>
      </c>
      <c r="G23" s="16">
        <v>254</v>
      </c>
      <c r="H23" s="17">
        <v>90</v>
      </c>
      <c r="I23" s="17">
        <v>14</v>
      </c>
      <c r="J23" s="17">
        <v>150</v>
      </c>
      <c r="K23" s="18">
        <v>0</v>
      </c>
      <c r="L23" s="9">
        <v>255</v>
      </c>
      <c r="M23" s="9">
        <v>112</v>
      </c>
      <c r="N23" s="9">
        <v>71</v>
      </c>
      <c r="O23" s="9">
        <v>30</v>
      </c>
      <c r="P23" s="9">
        <v>42</v>
      </c>
    </row>
    <row r="24" spans="1:16" x14ac:dyDescent="0.2">
      <c r="A24" s="3" t="s">
        <v>121</v>
      </c>
      <c r="B24" s="9">
        <v>425</v>
      </c>
      <c r="C24" s="9">
        <v>45</v>
      </c>
      <c r="D24" s="9">
        <v>127</v>
      </c>
      <c r="E24" s="9">
        <v>211</v>
      </c>
      <c r="F24" s="9">
        <v>42</v>
      </c>
      <c r="G24" s="16">
        <v>286</v>
      </c>
      <c r="H24" s="17">
        <v>22</v>
      </c>
      <c r="I24" s="17">
        <v>71</v>
      </c>
      <c r="J24" s="17">
        <v>150</v>
      </c>
      <c r="K24" s="18">
        <v>42</v>
      </c>
      <c r="L24" s="9">
        <v>139</v>
      </c>
      <c r="M24" s="9">
        <v>22</v>
      </c>
      <c r="N24" s="9">
        <v>56</v>
      </c>
      <c r="O24" s="9">
        <v>60</v>
      </c>
      <c r="P24" s="9">
        <v>0</v>
      </c>
    </row>
    <row r="25" spans="1:16" x14ac:dyDescent="0.2">
      <c r="A25" s="3" t="s">
        <v>122</v>
      </c>
      <c r="B25" s="9">
        <v>253</v>
      </c>
      <c r="C25" s="9">
        <v>90</v>
      </c>
      <c r="D25" s="9">
        <v>42</v>
      </c>
      <c r="E25" s="9">
        <v>120</v>
      </c>
      <c r="F25" s="9">
        <v>0</v>
      </c>
      <c r="G25" s="16">
        <v>81</v>
      </c>
      <c r="H25" s="17">
        <v>67</v>
      </c>
      <c r="I25" s="17">
        <v>14</v>
      </c>
      <c r="J25" s="17">
        <v>0</v>
      </c>
      <c r="K25" s="18">
        <v>0</v>
      </c>
      <c r="L25" s="9">
        <v>171</v>
      </c>
      <c r="M25" s="9">
        <v>22</v>
      </c>
      <c r="N25" s="9">
        <v>28</v>
      </c>
      <c r="O25" s="9">
        <v>120</v>
      </c>
      <c r="P25" s="9">
        <v>0</v>
      </c>
    </row>
    <row r="26" spans="1:16" x14ac:dyDescent="0.2">
      <c r="A26" s="3" t="s">
        <v>23</v>
      </c>
      <c r="B26" s="44">
        <v>13.4</v>
      </c>
      <c r="C26" s="44">
        <v>13.3</v>
      </c>
      <c r="D26" s="44">
        <v>13.3</v>
      </c>
      <c r="E26" s="44">
        <v>14.4</v>
      </c>
      <c r="F26" s="44">
        <v>11.3</v>
      </c>
      <c r="G26" s="45">
        <v>13.5</v>
      </c>
      <c r="H26" s="46">
        <v>13.4</v>
      </c>
      <c r="I26" s="46">
        <v>13.4</v>
      </c>
      <c r="J26" s="46">
        <v>14.6</v>
      </c>
      <c r="K26" s="47">
        <v>8</v>
      </c>
      <c r="L26" s="44">
        <v>13.3</v>
      </c>
      <c r="M26" s="44">
        <v>13.3</v>
      </c>
      <c r="N26" s="44">
        <v>13.2</v>
      </c>
      <c r="O26" s="44">
        <v>14.2</v>
      </c>
      <c r="P26" s="44">
        <v>12</v>
      </c>
    </row>
    <row r="27" spans="1:16" x14ac:dyDescent="0.2">
      <c r="B27" s="44"/>
      <c r="C27" s="44"/>
      <c r="D27" s="44"/>
      <c r="E27" s="44"/>
      <c r="F27" s="44"/>
      <c r="G27" s="45"/>
      <c r="H27" s="46"/>
      <c r="I27" s="46"/>
      <c r="J27" s="46"/>
      <c r="K27" s="47"/>
      <c r="L27" s="44"/>
      <c r="M27" s="44"/>
      <c r="N27" s="44"/>
      <c r="O27" s="44"/>
      <c r="P27" s="44"/>
    </row>
    <row r="28" spans="1:16" x14ac:dyDescent="0.2">
      <c r="A28" s="11" t="s">
        <v>279</v>
      </c>
      <c r="B28" s="9"/>
      <c r="C28" s="9"/>
      <c r="D28" s="9"/>
      <c r="E28" s="9"/>
      <c r="F28" s="9"/>
      <c r="G28" s="16"/>
      <c r="H28" s="17"/>
      <c r="I28" s="17"/>
      <c r="J28" s="17"/>
      <c r="K28" s="18"/>
      <c r="L28" s="9"/>
      <c r="M28" s="9"/>
      <c r="N28" s="9"/>
      <c r="O28" s="9"/>
      <c r="P28" s="9"/>
    </row>
    <row r="29" spans="1:16" x14ac:dyDescent="0.2">
      <c r="A29" s="3" t="s">
        <v>0</v>
      </c>
      <c r="B29" s="9">
        <v>6020</v>
      </c>
      <c r="C29" s="9">
        <v>2673</v>
      </c>
      <c r="D29" s="9">
        <v>1650</v>
      </c>
      <c r="E29" s="9">
        <v>933</v>
      </c>
      <c r="F29" s="9">
        <v>764</v>
      </c>
      <c r="G29" s="16">
        <v>2728</v>
      </c>
      <c r="H29" s="17">
        <v>1146</v>
      </c>
      <c r="I29" s="17">
        <v>762</v>
      </c>
      <c r="J29" s="17">
        <v>482</v>
      </c>
      <c r="K29" s="18">
        <v>340</v>
      </c>
      <c r="L29" s="9">
        <v>3292</v>
      </c>
      <c r="M29" s="9">
        <v>1527</v>
      </c>
      <c r="N29" s="9">
        <v>889</v>
      </c>
      <c r="O29" s="9">
        <v>451</v>
      </c>
      <c r="P29" s="9">
        <v>424</v>
      </c>
    </row>
    <row r="30" spans="1:16" x14ac:dyDescent="0.2">
      <c r="A30" s="3" t="s">
        <v>29</v>
      </c>
      <c r="B30" s="9">
        <v>189</v>
      </c>
      <c r="C30" s="9">
        <v>90</v>
      </c>
      <c r="D30" s="9">
        <v>14</v>
      </c>
      <c r="E30" s="9">
        <v>0</v>
      </c>
      <c r="F30" s="9">
        <v>85</v>
      </c>
      <c r="G30" s="16">
        <v>79</v>
      </c>
      <c r="H30" s="17">
        <v>22</v>
      </c>
      <c r="I30" s="17">
        <v>14</v>
      </c>
      <c r="J30" s="17">
        <v>0</v>
      </c>
      <c r="K30" s="18">
        <v>42</v>
      </c>
      <c r="L30" s="9">
        <v>110</v>
      </c>
      <c r="M30" s="9">
        <v>67</v>
      </c>
      <c r="N30" s="9">
        <v>0</v>
      </c>
      <c r="O30" s="9">
        <v>0</v>
      </c>
      <c r="P30" s="9">
        <v>42</v>
      </c>
    </row>
    <row r="31" spans="1:16" x14ac:dyDescent="0.2">
      <c r="A31" s="3" t="s">
        <v>110</v>
      </c>
      <c r="B31" s="9">
        <v>593</v>
      </c>
      <c r="C31" s="9">
        <v>359</v>
      </c>
      <c r="D31" s="9">
        <v>113</v>
      </c>
      <c r="E31" s="9">
        <v>120</v>
      </c>
      <c r="F31" s="9">
        <v>0</v>
      </c>
      <c r="G31" s="16">
        <v>185</v>
      </c>
      <c r="H31" s="17">
        <v>112</v>
      </c>
      <c r="I31" s="17">
        <v>42</v>
      </c>
      <c r="J31" s="17">
        <v>30</v>
      </c>
      <c r="K31" s="18">
        <v>0</v>
      </c>
      <c r="L31" s="9">
        <v>408</v>
      </c>
      <c r="M31" s="9">
        <v>247</v>
      </c>
      <c r="N31" s="9">
        <v>71</v>
      </c>
      <c r="O31" s="9">
        <v>90</v>
      </c>
      <c r="P31" s="9">
        <v>0</v>
      </c>
    </row>
    <row r="32" spans="1:16" x14ac:dyDescent="0.2">
      <c r="A32" s="3" t="s">
        <v>111</v>
      </c>
      <c r="B32" s="9">
        <v>1963</v>
      </c>
      <c r="C32" s="9">
        <v>674</v>
      </c>
      <c r="D32" s="9">
        <v>607</v>
      </c>
      <c r="E32" s="9">
        <v>301</v>
      </c>
      <c r="F32" s="9">
        <v>382</v>
      </c>
      <c r="G32" s="16">
        <v>965</v>
      </c>
      <c r="H32" s="17">
        <v>359</v>
      </c>
      <c r="I32" s="17">
        <v>268</v>
      </c>
      <c r="J32" s="17">
        <v>211</v>
      </c>
      <c r="K32" s="18">
        <v>127</v>
      </c>
      <c r="L32" s="9">
        <v>998</v>
      </c>
      <c r="M32" s="9">
        <v>314</v>
      </c>
      <c r="N32" s="9">
        <v>339</v>
      </c>
      <c r="O32" s="9">
        <v>90</v>
      </c>
      <c r="P32" s="9">
        <v>255</v>
      </c>
    </row>
    <row r="33" spans="1:16" x14ac:dyDescent="0.2">
      <c r="A33" s="3" t="s">
        <v>112</v>
      </c>
      <c r="B33" s="9">
        <v>532</v>
      </c>
      <c r="C33" s="9">
        <v>202</v>
      </c>
      <c r="D33" s="9">
        <v>197</v>
      </c>
      <c r="E33" s="9">
        <v>90</v>
      </c>
      <c r="F33" s="9">
        <v>42</v>
      </c>
      <c r="G33" s="16">
        <v>180</v>
      </c>
      <c r="H33" s="17">
        <v>22</v>
      </c>
      <c r="I33" s="17">
        <v>85</v>
      </c>
      <c r="J33" s="17">
        <v>30</v>
      </c>
      <c r="K33" s="18">
        <v>42</v>
      </c>
      <c r="L33" s="9">
        <v>353</v>
      </c>
      <c r="M33" s="9">
        <v>180</v>
      </c>
      <c r="N33" s="9">
        <v>113</v>
      </c>
      <c r="O33" s="9">
        <v>60</v>
      </c>
      <c r="P33" s="9">
        <v>0</v>
      </c>
    </row>
    <row r="34" spans="1:16" x14ac:dyDescent="0.2">
      <c r="A34" s="3" t="s">
        <v>113</v>
      </c>
      <c r="B34" s="9">
        <v>530</v>
      </c>
      <c r="C34" s="9">
        <v>225</v>
      </c>
      <c r="D34" s="9">
        <v>113</v>
      </c>
      <c r="E34" s="9">
        <v>150</v>
      </c>
      <c r="F34" s="9">
        <v>42</v>
      </c>
      <c r="G34" s="16">
        <v>227</v>
      </c>
      <c r="H34" s="17">
        <v>112</v>
      </c>
      <c r="I34" s="17">
        <v>85</v>
      </c>
      <c r="J34" s="17">
        <v>30</v>
      </c>
      <c r="K34" s="18">
        <v>0</v>
      </c>
      <c r="L34" s="9">
        <v>303</v>
      </c>
      <c r="M34" s="9">
        <v>112</v>
      </c>
      <c r="N34" s="9">
        <v>28</v>
      </c>
      <c r="O34" s="9">
        <v>120</v>
      </c>
      <c r="P34" s="9">
        <v>42</v>
      </c>
    </row>
    <row r="35" spans="1:16" x14ac:dyDescent="0.2">
      <c r="A35" s="3" t="s">
        <v>114</v>
      </c>
      <c r="B35" s="9">
        <v>520</v>
      </c>
      <c r="C35" s="9">
        <v>337</v>
      </c>
      <c r="D35" s="9">
        <v>183</v>
      </c>
      <c r="E35" s="9">
        <v>0</v>
      </c>
      <c r="F35" s="9">
        <v>0</v>
      </c>
      <c r="G35" s="16">
        <v>189</v>
      </c>
      <c r="H35" s="17">
        <v>90</v>
      </c>
      <c r="I35" s="17">
        <v>99</v>
      </c>
      <c r="J35" s="17">
        <v>0</v>
      </c>
      <c r="K35" s="18">
        <v>0</v>
      </c>
      <c r="L35" s="9">
        <v>332</v>
      </c>
      <c r="M35" s="9">
        <v>247</v>
      </c>
      <c r="N35" s="9">
        <v>85</v>
      </c>
      <c r="O35" s="9">
        <v>0</v>
      </c>
      <c r="P35" s="9">
        <v>0</v>
      </c>
    </row>
    <row r="36" spans="1:16" x14ac:dyDescent="0.2">
      <c r="A36" s="3" t="s">
        <v>115</v>
      </c>
      <c r="B36" s="9">
        <v>306</v>
      </c>
      <c r="C36" s="9">
        <v>135</v>
      </c>
      <c r="D36" s="9">
        <v>56</v>
      </c>
      <c r="E36" s="9">
        <v>30</v>
      </c>
      <c r="F36" s="9">
        <v>85</v>
      </c>
      <c r="G36" s="16">
        <v>203</v>
      </c>
      <c r="H36" s="17">
        <v>90</v>
      </c>
      <c r="I36" s="17">
        <v>28</v>
      </c>
      <c r="J36" s="17">
        <v>0</v>
      </c>
      <c r="K36" s="18">
        <v>85</v>
      </c>
      <c r="L36" s="9">
        <v>103</v>
      </c>
      <c r="M36" s="9">
        <v>45</v>
      </c>
      <c r="N36" s="9">
        <v>28</v>
      </c>
      <c r="O36" s="9">
        <v>30</v>
      </c>
      <c r="P36" s="9">
        <v>0</v>
      </c>
    </row>
    <row r="37" spans="1:16" x14ac:dyDescent="0.2">
      <c r="A37" s="3" t="s">
        <v>116</v>
      </c>
      <c r="B37" s="9">
        <v>189</v>
      </c>
      <c r="C37" s="9">
        <v>90</v>
      </c>
      <c r="D37" s="9">
        <v>56</v>
      </c>
      <c r="E37" s="9">
        <v>0</v>
      </c>
      <c r="F37" s="9">
        <v>42</v>
      </c>
      <c r="G37" s="16">
        <v>59</v>
      </c>
      <c r="H37" s="17">
        <v>45</v>
      </c>
      <c r="I37" s="17">
        <v>14</v>
      </c>
      <c r="J37" s="17">
        <v>0</v>
      </c>
      <c r="K37" s="18">
        <v>0</v>
      </c>
      <c r="L37" s="9">
        <v>130</v>
      </c>
      <c r="M37" s="9">
        <v>45</v>
      </c>
      <c r="N37" s="9">
        <v>42</v>
      </c>
      <c r="O37" s="9">
        <v>0</v>
      </c>
      <c r="P37" s="9">
        <v>42</v>
      </c>
    </row>
    <row r="38" spans="1:16" x14ac:dyDescent="0.2">
      <c r="A38" s="3" t="s">
        <v>117</v>
      </c>
      <c r="B38" s="9">
        <v>398</v>
      </c>
      <c r="C38" s="9">
        <v>225</v>
      </c>
      <c r="D38" s="9">
        <v>113</v>
      </c>
      <c r="E38" s="9">
        <v>60</v>
      </c>
      <c r="F38" s="9">
        <v>0</v>
      </c>
      <c r="G38" s="16">
        <v>192</v>
      </c>
      <c r="H38" s="17">
        <v>90</v>
      </c>
      <c r="I38" s="17">
        <v>42</v>
      </c>
      <c r="J38" s="17">
        <v>60</v>
      </c>
      <c r="K38" s="18">
        <v>0</v>
      </c>
      <c r="L38" s="9">
        <v>205</v>
      </c>
      <c r="M38" s="9">
        <v>135</v>
      </c>
      <c r="N38" s="9">
        <v>71</v>
      </c>
      <c r="O38" s="9">
        <v>0</v>
      </c>
      <c r="P38" s="9">
        <v>0</v>
      </c>
    </row>
    <row r="39" spans="1:16" x14ac:dyDescent="0.2">
      <c r="A39" s="3" t="s">
        <v>118</v>
      </c>
      <c r="B39" s="9">
        <v>491</v>
      </c>
      <c r="C39" s="9">
        <v>270</v>
      </c>
      <c r="D39" s="9">
        <v>71</v>
      </c>
      <c r="E39" s="9">
        <v>150</v>
      </c>
      <c r="F39" s="9">
        <v>0</v>
      </c>
      <c r="G39" s="16">
        <v>267</v>
      </c>
      <c r="H39" s="17">
        <v>135</v>
      </c>
      <c r="I39" s="17">
        <v>42</v>
      </c>
      <c r="J39" s="17">
        <v>90</v>
      </c>
      <c r="K39" s="18">
        <v>0</v>
      </c>
      <c r="L39" s="9">
        <v>223</v>
      </c>
      <c r="M39" s="9">
        <v>135</v>
      </c>
      <c r="N39" s="9">
        <v>28</v>
      </c>
      <c r="O39" s="9">
        <v>60</v>
      </c>
      <c r="P39" s="9">
        <v>0</v>
      </c>
    </row>
    <row r="40" spans="1:16" x14ac:dyDescent="0.2">
      <c r="A40" s="3" t="s">
        <v>119</v>
      </c>
      <c r="B40" s="9">
        <v>71</v>
      </c>
      <c r="C40" s="9">
        <v>0</v>
      </c>
      <c r="D40" s="9">
        <v>71</v>
      </c>
      <c r="E40" s="9">
        <v>0</v>
      </c>
      <c r="F40" s="9">
        <v>0</v>
      </c>
      <c r="G40" s="16">
        <v>0</v>
      </c>
      <c r="H40" s="17">
        <v>0</v>
      </c>
      <c r="I40" s="17">
        <v>0</v>
      </c>
      <c r="J40" s="17">
        <v>0</v>
      </c>
      <c r="K40" s="18">
        <v>0</v>
      </c>
      <c r="L40" s="9">
        <v>71</v>
      </c>
      <c r="M40" s="9">
        <v>0</v>
      </c>
      <c r="N40" s="9">
        <v>71</v>
      </c>
      <c r="O40" s="9">
        <v>0</v>
      </c>
      <c r="P40" s="9">
        <v>0</v>
      </c>
    </row>
    <row r="41" spans="1:16" x14ac:dyDescent="0.2">
      <c r="A41" s="3" t="s">
        <v>120</v>
      </c>
      <c r="B41" s="9">
        <v>136</v>
      </c>
      <c r="C41" s="9">
        <v>22</v>
      </c>
      <c r="D41" s="9">
        <v>28</v>
      </c>
      <c r="E41" s="9">
        <v>0</v>
      </c>
      <c r="F41" s="9">
        <v>85</v>
      </c>
      <c r="G41" s="16">
        <v>79</v>
      </c>
      <c r="H41" s="17">
        <v>22</v>
      </c>
      <c r="I41" s="17">
        <v>14</v>
      </c>
      <c r="J41" s="17">
        <v>0</v>
      </c>
      <c r="K41" s="18">
        <v>42</v>
      </c>
      <c r="L41" s="9">
        <v>57</v>
      </c>
      <c r="M41" s="9">
        <v>0</v>
      </c>
      <c r="N41" s="9">
        <v>14</v>
      </c>
      <c r="O41" s="9">
        <v>0</v>
      </c>
      <c r="P41" s="9">
        <v>42</v>
      </c>
    </row>
    <row r="42" spans="1:16" x14ac:dyDescent="0.2">
      <c r="A42" s="3" t="s">
        <v>121</v>
      </c>
      <c r="B42" s="9">
        <v>81</v>
      </c>
      <c r="C42" s="9">
        <v>22</v>
      </c>
      <c r="D42" s="9">
        <v>28</v>
      </c>
      <c r="E42" s="9">
        <v>30</v>
      </c>
      <c r="F42" s="9">
        <v>0</v>
      </c>
      <c r="G42" s="16">
        <v>81</v>
      </c>
      <c r="H42" s="17">
        <v>22</v>
      </c>
      <c r="I42" s="17">
        <v>28</v>
      </c>
      <c r="J42" s="17">
        <v>30</v>
      </c>
      <c r="K42" s="18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x14ac:dyDescent="0.2">
      <c r="A43" s="3" t="s">
        <v>122</v>
      </c>
      <c r="B43" s="9">
        <v>22</v>
      </c>
      <c r="C43" s="9">
        <v>22</v>
      </c>
      <c r="D43" s="9">
        <v>0</v>
      </c>
      <c r="E43" s="9">
        <v>0</v>
      </c>
      <c r="F43" s="9">
        <v>0</v>
      </c>
      <c r="G43" s="16">
        <v>22</v>
      </c>
      <c r="H43" s="17">
        <v>22</v>
      </c>
      <c r="I43" s="17">
        <v>0</v>
      </c>
      <c r="J43" s="17">
        <v>0</v>
      </c>
      <c r="K43" s="18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</row>
    <row r="44" spans="1:16" x14ac:dyDescent="0.2">
      <c r="A44" s="3" t="s">
        <v>23</v>
      </c>
      <c r="B44" s="10">
        <v>6</v>
      </c>
      <c r="C44" s="10">
        <v>7.1</v>
      </c>
      <c r="D44" s="10">
        <v>5.9</v>
      </c>
      <c r="E44" s="10">
        <v>6</v>
      </c>
      <c r="F44" s="10">
        <v>4.0999999999999996</v>
      </c>
      <c r="G44" s="24">
        <v>6.5</v>
      </c>
      <c r="H44" s="25">
        <v>8</v>
      </c>
      <c r="I44" s="25">
        <v>6.3</v>
      </c>
      <c r="J44" s="25">
        <v>5</v>
      </c>
      <c r="K44" s="26">
        <v>5</v>
      </c>
      <c r="L44" s="10">
        <v>5.7</v>
      </c>
      <c r="M44" s="10">
        <v>6.5</v>
      </c>
      <c r="N44" s="10">
        <v>5.6</v>
      </c>
      <c r="O44" s="10">
        <v>6.5</v>
      </c>
      <c r="P44" s="10">
        <v>3.7</v>
      </c>
    </row>
    <row r="45" spans="1:16" ht="14.4" x14ac:dyDescent="0.3">
      <c r="A45" s="1" t="s">
        <v>235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ht="14.4" x14ac:dyDescent="0.3">
      <c r="A46" s="2" t="s">
        <v>265</v>
      </c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</sheetData>
  <mergeCells count="3">
    <mergeCell ref="B2:F2"/>
    <mergeCell ref="G2:K2"/>
    <mergeCell ref="L2:P2"/>
  </mergeCells>
  <pageMargins left="0.7" right="0.7" top="0.75" bottom="0.75" header="0.3" footer="0.3"/>
  <pageSetup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C03E4-9E4E-4A5E-8F39-9F52A534699F}">
  <dimension ref="A1:P46"/>
  <sheetViews>
    <sheetView view="pageBreakPreview" zoomScale="125" zoomScaleNormal="100" zoomScaleSheetLayoutView="125" workbookViewId="0">
      <selection activeCell="P33" sqref="P33"/>
    </sheetView>
  </sheetViews>
  <sheetFormatPr defaultColWidth="4.88671875" defaultRowHeight="10.199999999999999" x14ac:dyDescent="0.2"/>
  <cols>
    <col min="1" max="1" width="17.77734375" style="3" customWidth="1"/>
    <col min="2" max="16" width="4.33203125" style="3" customWidth="1"/>
    <col min="17" max="16384" width="4.88671875" style="3"/>
  </cols>
  <sheetData>
    <row r="1" spans="1:16" x14ac:dyDescent="0.2">
      <c r="A1" s="3" t="s">
        <v>280</v>
      </c>
    </row>
    <row r="2" spans="1:16" x14ac:dyDescent="0.2">
      <c r="A2" s="4"/>
      <c r="B2" s="118" t="s">
        <v>0</v>
      </c>
      <c r="C2" s="118"/>
      <c r="D2" s="118"/>
      <c r="E2" s="118"/>
      <c r="F2" s="118"/>
      <c r="G2" s="118" t="s">
        <v>1</v>
      </c>
      <c r="H2" s="118"/>
      <c r="I2" s="118"/>
      <c r="J2" s="118"/>
      <c r="K2" s="118"/>
      <c r="L2" s="118" t="s">
        <v>2</v>
      </c>
      <c r="M2" s="118"/>
      <c r="N2" s="118"/>
      <c r="O2" s="118"/>
      <c r="P2" s="119"/>
    </row>
    <row r="3" spans="1:16" x14ac:dyDescent="0.2">
      <c r="A3" s="5" t="s">
        <v>259</v>
      </c>
      <c r="B3" s="6" t="s">
        <v>0</v>
      </c>
      <c r="C3" s="6" t="s">
        <v>3</v>
      </c>
      <c r="D3" s="6" t="s">
        <v>236</v>
      </c>
      <c r="E3" s="6" t="s">
        <v>5</v>
      </c>
      <c r="F3" s="6" t="s">
        <v>237</v>
      </c>
      <c r="G3" s="6" t="s">
        <v>0</v>
      </c>
      <c r="H3" s="6" t="s">
        <v>3</v>
      </c>
      <c r="I3" s="6" t="s">
        <v>236</v>
      </c>
      <c r="J3" s="6" t="s">
        <v>5</v>
      </c>
      <c r="K3" s="6" t="s">
        <v>237</v>
      </c>
      <c r="L3" s="6" t="s">
        <v>0</v>
      </c>
      <c r="M3" s="6" t="s">
        <v>3</v>
      </c>
      <c r="N3" s="6" t="s">
        <v>236</v>
      </c>
      <c r="O3" s="6" t="s">
        <v>5</v>
      </c>
      <c r="P3" s="7" t="s">
        <v>237</v>
      </c>
    </row>
    <row r="4" spans="1:16" x14ac:dyDescent="0.2">
      <c r="A4" s="11" t="s">
        <v>338</v>
      </c>
      <c r="G4" s="15"/>
      <c r="H4" s="8"/>
      <c r="I4" s="8"/>
      <c r="J4" s="8"/>
      <c r="K4" s="4"/>
    </row>
    <row r="5" spans="1:16" x14ac:dyDescent="0.2">
      <c r="A5" s="11"/>
      <c r="G5" s="19"/>
      <c r="H5" s="12"/>
      <c r="I5" s="12"/>
      <c r="J5" s="12"/>
      <c r="K5" s="20"/>
    </row>
    <row r="6" spans="1:16" x14ac:dyDescent="0.2">
      <c r="A6" s="3" t="s">
        <v>328</v>
      </c>
      <c r="B6" s="9">
        <v>3676</v>
      </c>
      <c r="C6" s="9">
        <v>1572</v>
      </c>
      <c r="D6" s="9">
        <v>1114</v>
      </c>
      <c r="E6" s="9">
        <v>692</v>
      </c>
      <c r="F6" s="9">
        <v>297</v>
      </c>
      <c r="G6" s="16">
        <v>1542</v>
      </c>
      <c r="H6" s="17">
        <v>606</v>
      </c>
      <c r="I6" s="17">
        <v>550</v>
      </c>
      <c r="J6" s="17">
        <v>301</v>
      </c>
      <c r="K6" s="18">
        <v>85</v>
      </c>
      <c r="L6" s="9">
        <v>2134</v>
      </c>
      <c r="M6" s="9">
        <v>966</v>
      </c>
      <c r="N6" s="9">
        <v>564</v>
      </c>
      <c r="O6" s="9">
        <v>391</v>
      </c>
      <c r="P6" s="9">
        <v>212</v>
      </c>
    </row>
    <row r="7" spans="1:16" x14ac:dyDescent="0.2">
      <c r="A7" s="3" t="s">
        <v>123</v>
      </c>
      <c r="B7" s="9">
        <v>2511</v>
      </c>
      <c r="C7" s="9">
        <v>1235</v>
      </c>
      <c r="D7" s="9">
        <v>677</v>
      </c>
      <c r="E7" s="9">
        <v>301</v>
      </c>
      <c r="F7" s="9">
        <v>297</v>
      </c>
      <c r="G7" s="16">
        <v>1043</v>
      </c>
      <c r="H7" s="17">
        <v>427</v>
      </c>
      <c r="I7" s="17">
        <v>381</v>
      </c>
      <c r="J7" s="17">
        <v>150</v>
      </c>
      <c r="K7" s="18">
        <v>85</v>
      </c>
      <c r="L7" s="9">
        <v>1468</v>
      </c>
      <c r="M7" s="9">
        <v>809</v>
      </c>
      <c r="N7" s="9">
        <v>296</v>
      </c>
      <c r="O7" s="9">
        <v>150</v>
      </c>
      <c r="P7" s="9">
        <v>212</v>
      </c>
    </row>
    <row r="8" spans="1:16" x14ac:dyDescent="0.2">
      <c r="A8" s="3" t="s">
        <v>331</v>
      </c>
      <c r="B8" s="44">
        <f t="shared" ref="B8:F8" si="0">B7*100/B6</f>
        <v>68.30794341675734</v>
      </c>
      <c r="C8" s="44">
        <f t="shared" si="0"/>
        <v>78.562340966921113</v>
      </c>
      <c r="D8" s="44">
        <f t="shared" si="0"/>
        <v>60.771992818671457</v>
      </c>
      <c r="E8" s="44">
        <f t="shared" si="0"/>
        <v>43.497109826589593</v>
      </c>
      <c r="F8" s="44">
        <f t="shared" si="0"/>
        <v>100</v>
      </c>
      <c r="G8" s="44">
        <f t="shared" ref="G8:P8" si="1">G7*100/G6</f>
        <v>67.639429312581058</v>
      </c>
      <c r="H8" s="44">
        <f t="shared" si="1"/>
        <v>70.462046204620464</v>
      </c>
      <c r="I8" s="44">
        <f t="shared" si="1"/>
        <v>69.272727272727266</v>
      </c>
      <c r="J8" s="44">
        <f t="shared" si="1"/>
        <v>49.833887043189371</v>
      </c>
      <c r="K8" s="44">
        <f t="shared" si="1"/>
        <v>100</v>
      </c>
      <c r="L8" s="44">
        <f t="shared" si="1"/>
        <v>68.791002811621368</v>
      </c>
      <c r="M8" s="44">
        <f t="shared" si="1"/>
        <v>83.747412008281572</v>
      </c>
      <c r="N8" s="44">
        <f t="shared" si="1"/>
        <v>52.4822695035461</v>
      </c>
      <c r="O8" s="44">
        <f t="shared" si="1"/>
        <v>38.363171355498721</v>
      </c>
      <c r="P8" s="44">
        <f t="shared" si="1"/>
        <v>100</v>
      </c>
    </row>
    <row r="9" spans="1:16" x14ac:dyDescent="0.2">
      <c r="A9" s="3" t="s">
        <v>124</v>
      </c>
      <c r="B9" s="9">
        <v>1165</v>
      </c>
      <c r="C9" s="9">
        <v>337</v>
      </c>
      <c r="D9" s="9">
        <v>437</v>
      </c>
      <c r="E9" s="9">
        <v>391</v>
      </c>
      <c r="F9" s="9">
        <v>0</v>
      </c>
      <c r="G9" s="16">
        <v>499</v>
      </c>
      <c r="H9" s="17">
        <v>180</v>
      </c>
      <c r="I9" s="17">
        <v>169</v>
      </c>
      <c r="J9" s="17">
        <v>150</v>
      </c>
      <c r="K9" s="18">
        <v>0</v>
      </c>
      <c r="L9" s="9">
        <v>666</v>
      </c>
      <c r="M9" s="9">
        <v>157</v>
      </c>
      <c r="N9" s="9">
        <v>268</v>
      </c>
      <c r="O9" s="9">
        <v>241</v>
      </c>
      <c r="P9" s="9">
        <v>0</v>
      </c>
    </row>
    <row r="10" spans="1:16" x14ac:dyDescent="0.2">
      <c r="B10" s="9"/>
      <c r="C10" s="9"/>
      <c r="D10" s="9"/>
      <c r="E10" s="9"/>
      <c r="F10" s="9"/>
      <c r="G10" s="16"/>
      <c r="H10" s="17"/>
      <c r="I10" s="17"/>
      <c r="J10" s="17"/>
      <c r="K10" s="18"/>
      <c r="L10" s="9"/>
      <c r="M10" s="9"/>
      <c r="N10" s="9"/>
      <c r="O10" s="9"/>
      <c r="P10" s="9"/>
    </row>
    <row r="11" spans="1:16" x14ac:dyDescent="0.2">
      <c r="A11" s="11" t="s">
        <v>125</v>
      </c>
      <c r="B11" s="9"/>
      <c r="C11" s="9"/>
      <c r="D11" s="9"/>
      <c r="E11" s="9"/>
      <c r="F11" s="9"/>
      <c r="G11" s="16"/>
      <c r="H11" s="17"/>
      <c r="I11" s="17"/>
      <c r="J11" s="17"/>
      <c r="K11" s="18"/>
      <c r="L11" s="9"/>
      <c r="M11" s="9"/>
      <c r="N11" s="9"/>
      <c r="O11" s="9"/>
      <c r="P11" s="9"/>
    </row>
    <row r="12" spans="1:16" x14ac:dyDescent="0.2">
      <c r="A12" s="11"/>
      <c r="B12" s="9"/>
      <c r="C12" s="9"/>
      <c r="D12" s="9"/>
      <c r="E12" s="9"/>
      <c r="F12" s="9"/>
      <c r="G12" s="16"/>
      <c r="H12" s="17"/>
      <c r="I12" s="17"/>
      <c r="J12" s="17"/>
      <c r="K12" s="18"/>
      <c r="L12" s="9"/>
      <c r="M12" s="9"/>
      <c r="N12" s="9"/>
      <c r="O12" s="9"/>
      <c r="P12" s="9"/>
    </row>
    <row r="13" spans="1:16" x14ac:dyDescent="0.2">
      <c r="A13" s="3" t="s">
        <v>319</v>
      </c>
      <c r="B13" s="9">
        <v>3676</v>
      </c>
      <c r="C13" s="9">
        <v>1572</v>
      </c>
      <c r="D13" s="9">
        <v>1114</v>
      </c>
      <c r="E13" s="9">
        <v>692</v>
      </c>
      <c r="F13" s="9">
        <v>297</v>
      </c>
      <c r="G13" s="16">
        <v>1542</v>
      </c>
      <c r="H13" s="17">
        <v>606</v>
      </c>
      <c r="I13" s="17">
        <v>550</v>
      </c>
      <c r="J13" s="17">
        <v>301</v>
      </c>
      <c r="K13" s="18">
        <v>85</v>
      </c>
      <c r="L13" s="9">
        <v>2134</v>
      </c>
      <c r="M13" s="9">
        <v>966</v>
      </c>
      <c r="N13" s="9">
        <v>564</v>
      </c>
      <c r="O13" s="9">
        <v>391</v>
      </c>
      <c r="P13" s="9">
        <v>212</v>
      </c>
    </row>
    <row r="14" spans="1:16" x14ac:dyDescent="0.2">
      <c r="A14" s="3" t="s">
        <v>126</v>
      </c>
      <c r="B14" s="9">
        <v>1580</v>
      </c>
      <c r="C14" s="9">
        <v>898</v>
      </c>
      <c r="D14" s="9">
        <v>451</v>
      </c>
      <c r="E14" s="9">
        <v>60</v>
      </c>
      <c r="F14" s="9">
        <v>170</v>
      </c>
      <c r="G14" s="16">
        <v>731</v>
      </c>
      <c r="H14" s="17">
        <v>404</v>
      </c>
      <c r="I14" s="17">
        <v>212</v>
      </c>
      <c r="J14" s="17">
        <v>30</v>
      </c>
      <c r="K14" s="18">
        <v>85</v>
      </c>
      <c r="L14" s="9">
        <v>849</v>
      </c>
      <c r="M14" s="9">
        <v>494</v>
      </c>
      <c r="N14" s="9">
        <v>240</v>
      </c>
      <c r="O14" s="9">
        <v>30</v>
      </c>
      <c r="P14" s="9">
        <v>85</v>
      </c>
    </row>
    <row r="15" spans="1:16" x14ac:dyDescent="0.2">
      <c r="A15" s="3" t="s">
        <v>331</v>
      </c>
      <c r="B15" s="44">
        <f t="shared" ref="B15:F15" si="2">B14*100/B13</f>
        <v>42.981501632208925</v>
      </c>
      <c r="C15" s="44">
        <f t="shared" si="2"/>
        <v>57.12468193384224</v>
      </c>
      <c r="D15" s="44">
        <f t="shared" si="2"/>
        <v>40.484739676840213</v>
      </c>
      <c r="E15" s="44">
        <f t="shared" si="2"/>
        <v>8.6705202312138727</v>
      </c>
      <c r="F15" s="44">
        <f t="shared" si="2"/>
        <v>57.239057239057239</v>
      </c>
      <c r="G15" s="44">
        <f t="shared" ref="G15:P15" si="3">G14*100/G13</f>
        <v>47.40596627756161</v>
      </c>
      <c r="H15" s="44">
        <f t="shared" si="3"/>
        <v>66.666666666666671</v>
      </c>
      <c r="I15" s="44">
        <f t="shared" si="3"/>
        <v>38.545454545454547</v>
      </c>
      <c r="J15" s="44">
        <f t="shared" si="3"/>
        <v>9.9667774086378742</v>
      </c>
      <c r="K15" s="44">
        <f t="shared" si="3"/>
        <v>100</v>
      </c>
      <c r="L15" s="44">
        <f t="shared" si="3"/>
        <v>39.784442361761947</v>
      </c>
      <c r="M15" s="44">
        <f t="shared" si="3"/>
        <v>51.138716356107658</v>
      </c>
      <c r="N15" s="44">
        <f t="shared" si="3"/>
        <v>42.553191489361701</v>
      </c>
      <c r="O15" s="44">
        <f t="shared" si="3"/>
        <v>7.6726342710997439</v>
      </c>
      <c r="P15" s="44">
        <f t="shared" si="3"/>
        <v>40.094339622641506</v>
      </c>
    </row>
    <row r="16" spans="1:16" x14ac:dyDescent="0.2">
      <c r="A16" s="3" t="s">
        <v>127</v>
      </c>
      <c r="B16" s="9">
        <v>2096</v>
      </c>
      <c r="C16" s="9">
        <v>674</v>
      </c>
      <c r="D16" s="9">
        <v>663</v>
      </c>
      <c r="E16" s="9">
        <v>632</v>
      </c>
      <c r="F16" s="9">
        <v>127</v>
      </c>
      <c r="G16" s="16">
        <v>812</v>
      </c>
      <c r="H16" s="17">
        <v>202</v>
      </c>
      <c r="I16" s="17">
        <v>339</v>
      </c>
      <c r="J16" s="17">
        <v>271</v>
      </c>
      <c r="K16" s="18">
        <v>0</v>
      </c>
      <c r="L16" s="9">
        <v>1285</v>
      </c>
      <c r="M16" s="9">
        <v>472</v>
      </c>
      <c r="N16" s="9">
        <v>324</v>
      </c>
      <c r="O16" s="9">
        <v>361</v>
      </c>
      <c r="P16" s="9">
        <v>127</v>
      </c>
    </row>
    <row r="17" spans="1:16" x14ac:dyDescent="0.2">
      <c r="B17" s="9"/>
      <c r="C17" s="9"/>
      <c r="D17" s="9"/>
      <c r="E17" s="9"/>
      <c r="F17" s="9"/>
      <c r="G17" s="16"/>
      <c r="H17" s="17"/>
      <c r="I17" s="17"/>
      <c r="J17" s="17"/>
      <c r="K17" s="18"/>
      <c r="L17" s="9"/>
      <c r="M17" s="9"/>
      <c r="N17" s="9"/>
      <c r="O17" s="9"/>
      <c r="P17" s="9"/>
    </row>
    <row r="18" spans="1:16" x14ac:dyDescent="0.2">
      <c r="A18" s="11" t="s">
        <v>128</v>
      </c>
      <c r="B18" s="9"/>
      <c r="C18" s="9"/>
      <c r="D18" s="9"/>
      <c r="E18" s="9"/>
      <c r="F18" s="9"/>
      <c r="G18" s="16"/>
      <c r="H18" s="17"/>
      <c r="I18" s="17"/>
      <c r="J18" s="17"/>
      <c r="K18" s="18"/>
      <c r="L18" s="9"/>
      <c r="M18" s="9"/>
      <c r="N18" s="9"/>
      <c r="O18" s="9"/>
      <c r="P18" s="9"/>
    </row>
    <row r="19" spans="1:16" x14ac:dyDescent="0.2">
      <c r="A19" s="11"/>
      <c r="B19" s="9"/>
      <c r="C19" s="9"/>
      <c r="D19" s="9"/>
      <c r="E19" s="9"/>
      <c r="F19" s="9"/>
      <c r="G19" s="16"/>
      <c r="H19" s="17"/>
      <c r="I19" s="17"/>
      <c r="J19" s="17"/>
      <c r="K19" s="18"/>
      <c r="L19" s="9"/>
      <c r="M19" s="9"/>
      <c r="N19" s="9"/>
      <c r="O19" s="9"/>
      <c r="P19" s="9"/>
    </row>
    <row r="20" spans="1:16" x14ac:dyDescent="0.2">
      <c r="A20" s="3" t="s">
        <v>319</v>
      </c>
      <c r="B20" s="9">
        <v>6487</v>
      </c>
      <c r="C20" s="9">
        <v>2516</v>
      </c>
      <c r="D20" s="9">
        <v>1481</v>
      </c>
      <c r="E20" s="9">
        <v>1896</v>
      </c>
      <c r="F20" s="9">
        <v>594</v>
      </c>
      <c r="G20" s="16">
        <v>3386</v>
      </c>
      <c r="H20" s="17">
        <v>1258</v>
      </c>
      <c r="I20" s="17">
        <v>748</v>
      </c>
      <c r="J20" s="17">
        <v>1084</v>
      </c>
      <c r="K20" s="18">
        <v>297</v>
      </c>
      <c r="L20" s="9">
        <v>3101</v>
      </c>
      <c r="M20" s="9">
        <v>1258</v>
      </c>
      <c r="N20" s="9">
        <v>734</v>
      </c>
      <c r="O20" s="9">
        <v>813</v>
      </c>
      <c r="P20" s="9">
        <v>297</v>
      </c>
    </row>
    <row r="21" spans="1:16" x14ac:dyDescent="0.2">
      <c r="A21" s="3" t="s">
        <v>129</v>
      </c>
      <c r="B21" s="9">
        <v>4082</v>
      </c>
      <c r="C21" s="9">
        <v>1662</v>
      </c>
      <c r="D21" s="9">
        <v>846</v>
      </c>
      <c r="E21" s="9">
        <v>1234</v>
      </c>
      <c r="F21" s="9">
        <v>340</v>
      </c>
      <c r="G21" s="16">
        <v>2231</v>
      </c>
      <c r="H21" s="17">
        <v>831</v>
      </c>
      <c r="I21" s="17">
        <v>466</v>
      </c>
      <c r="J21" s="17">
        <v>722</v>
      </c>
      <c r="K21" s="18">
        <v>212</v>
      </c>
      <c r="L21" s="9">
        <v>1851</v>
      </c>
      <c r="M21" s="9">
        <v>831</v>
      </c>
      <c r="N21" s="9">
        <v>381</v>
      </c>
      <c r="O21" s="9">
        <v>512</v>
      </c>
      <c r="P21" s="9">
        <v>127</v>
      </c>
    </row>
    <row r="22" spans="1:16" x14ac:dyDescent="0.2">
      <c r="A22" s="3" t="s">
        <v>331</v>
      </c>
      <c r="B22" s="44">
        <f t="shared" ref="B22:F22" si="4">B21*100/B20</f>
        <v>62.925851703406813</v>
      </c>
      <c r="C22" s="44">
        <f t="shared" si="4"/>
        <v>66.057233704292528</v>
      </c>
      <c r="D22" s="44">
        <f t="shared" si="4"/>
        <v>57.12356515867657</v>
      </c>
      <c r="E22" s="44">
        <f t="shared" si="4"/>
        <v>65.084388185654007</v>
      </c>
      <c r="F22" s="44">
        <f t="shared" si="4"/>
        <v>57.239057239057239</v>
      </c>
      <c r="G22" s="44">
        <f t="shared" ref="G22:P22" si="5">G21*100/G20</f>
        <v>65.888954518606027</v>
      </c>
      <c r="H22" s="44">
        <f t="shared" si="5"/>
        <v>66.057233704292528</v>
      </c>
      <c r="I22" s="44">
        <f t="shared" si="5"/>
        <v>62.299465240641709</v>
      </c>
      <c r="J22" s="44">
        <f t="shared" si="5"/>
        <v>66.605166051660518</v>
      </c>
      <c r="K22" s="44">
        <f t="shared" si="5"/>
        <v>71.380471380471377</v>
      </c>
      <c r="L22" s="44">
        <f t="shared" si="5"/>
        <v>59.690422444372786</v>
      </c>
      <c r="M22" s="44">
        <f t="shared" si="5"/>
        <v>66.057233704292528</v>
      </c>
      <c r="N22" s="44">
        <f t="shared" si="5"/>
        <v>51.90735694822888</v>
      </c>
      <c r="O22" s="44">
        <f t="shared" si="5"/>
        <v>62.976629766297663</v>
      </c>
      <c r="P22" s="44">
        <f t="shared" si="5"/>
        <v>42.760942760942761</v>
      </c>
    </row>
    <row r="23" spans="1:16" x14ac:dyDescent="0.2">
      <c r="A23" s="3" t="s">
        <v>130</v>
      </c>
      <c r="B23" s="9">
        <v>2405</v>
      </c>
      <c r="C23" s="9">
        <v>854</v>
      </c>
      <c r="D23" s="9">
        <v>635</v>
      </c>
      <c r="E23" s="9">
        <v>662</v>
      </c>
      <c r="F23" s="9">
        <v>255</v>
      </c>
      <c r="G23" s="16">
        <v>1155</v>
      </c>
      <c r="H23" s="17">
        <v>427</v>
      </c>
      <c r="I23" s="17">
        <v>282</v>
      </c>
      <c r="J23" s="17">
        <v>361</v>
      </c>
      <c r="K23" s="18">
        <v>85</v>
      </c>
      <c r="L23" s="9">
        <v>1250</v>
      </c>
      <c r="M23" s="9">
        <v>427</v>
      </c>
      <c r="N23" s="9">
        <v>353</v>
      </c>
      <c r="O23" s="9">
        <v>301</v>
      </c>
      <c r="P23" s="9">
        <v>170</v>
      </c>
    </row>
    <row r="24" spans="1:16" x14ac:dyDescent="0.2">
      <c r="B24" s="9"/>
      <c r="C24" s="9"/>
      <c r="D24" s="9"/>
      <c r="E24" s="9"/>
      <c r="F24" s="9"/>
      <c r="G24" s="16"/>
      <c r="H24" s="17"/>
      <c r="I24" s="17"/>
      <c r="J24" s="17"/>
      <c r="K24" s="18"/>
      <c r="L24" s="9"/>
      <c r="M24" s="9"/>
      <c r="N24" s="9"/>
      <c r="O24" s="9"/>
      <c r="P24" s="9"/>
    </row>
    <row r="25" spans="1:16" x14ac:dyDescent="0.2">
      <c r="A25" s="11" t="s">
        <v>131</v>
      </c>
      <c r="B25" s="9"/>
      <c r="C25" s="9"/>
      <c r="D25" s="9"/>
      <c r="E25" s="9"/>
      <c r="F25" s="9"/>
      <c r="G25" s="16"/>
      <c r="H25" s="17"/>
      <c r="I25" s="17"/>
      <c r="J25" s="17"/>
      <c r="K25" s="18"/>
      <c r="L25" s="9"/>
      <c r="M25" s="9"/>
      <c r="N25" s="9"/>
      <c r="O25" s="9"/>
      <c r="P25" s="9"/>
    </row>
    <row r="26" spans="1:16" x14ac:dyDescent="0.2">
      <c r="A26" s="11"/>
      <c r="B26" s="9"/>
      <c r="C26" s="9"/>
      <c r="D26" s="9"/>
      <c r="E26" s="9"/>
      <c r="F26" s="9"/>
      <c r="G26" s="16"/>
      <c r="H26" s="17"/>
      <c r="I26" s="17"/>
      <c r="J26" s="17"/>
      <c r="K26" s="18"/>
      <c r="L26" s="9"/>
      <c r="M26" s="9"/>
      <c r="N26" s="9"/>
      <c r="O26" s="9"/>
      <c r="P26" s="9"/>
    </row>
    <row r="27" spans="1:16" x14ac:dyDescent="0.2">
      <c r="A27" s="3" t="s">
        <v>319</v>
      </c>
      <c r="B27" s="9">
        <v>6487</v>
      </c>
      <c r="C27" s="9">
        <v>2516</v>
      </c>
      <c r="D27" s="9">
        <v>1481</v>
      </c>
      <c r="E27" s="9">
        <v>1896</v>
      </c>
      <c r="F27" s="9">
        <v>594</v>
      </c>
      <c r="G27" s="16">
        <v>3386</v>
      </c>
      <c r="H27" s="17">
        <v>1258</v>
      </c>
      <c r="I27" s="17">
        <v>748</v>
      </c>
      <c r="J27" s="17">
        <v>1084</v>
      </c>
      <c r="K27" s="18">
        <v>297</v>
      </c>
      <c r="L27" s="9">
        <v>3101</v>
      </c>
      <c r="M27" s="9">
        <v>1258</v>
      </c>
      <c r="N27" s="9">
        <v>734</v>
      </c>
      <c r="O27" s="9">
        <v>813</v>
      </c>
      <c r="P27" s="9">
        <v>297</v>
      </c>
    </row>
    <row r="28" spans="1:16" x14ac:dyDescent="0.2">
      <c r="A28" s="3" t="s">
        <v>132</v>
      </c>
      <c r="B28" s="9">
        <v>1459</v>
      </c>
      <c r="C28" s="9">
        <v>562</v>
      </c>
      <c r="D28" s="9">
        <v>324</v>
      </c>
      <c r="E28" s="9">
        <v>361</v>
      </c>
      <c r="F28" s="9">
        <v>212</v>
      </c>
      <c r="G28" s="16">
        <v>833</v>
      </c>
      <c r="H28" s="17">
        <v>382</v>
      </c>
      <c r="I28" s="17">
        <v>155</v>
      </c>
      <c r="J28" s="17">
        <v>211</v>
      </c>
      <c r="K28" s="18">
        <v>85</v>
      </c>
      <c r="L28" s="9">
        <v>627</v>
      </c>
      <c r="M28" s="9">
        <v>180</v>
      </c>
      <c r="N28" s="9">
        <v>169</v>
      </c>
      <c r="O28" s="9">
        <v>150</v>
      </c>
      <c r="P28" s="9">
        <v>127</v>
      </c>
    </row>
    <row r="29" spans="1:16" x14ac:dyDescent="0.2">
      <c r="A29" s="3" t="s">
        <v>331</v>
      </c>
      <c r="B29" s="44">
        <f t="shared" ref="B29:F29" si="6">B28*100/B27</f>
        <v>22.491136118390628</v>
      </c>
      <c r="C29" s="44">
        <f t="shared" si="6"/>
        <v>22.337042925278219</v>
      </c>
      <c r="D29" s="44">
        <f t="shared" si="6"/>
        <v>21.877110060769748</v>
      </c>
      <c r="E29" s="44">
        <f t="shared" si="6"/>
        <v>19.040084388185655</v>
      </c>
      <c r="F29" s="44">
        <f t="shared" si="6"/>
        <v>35.690235690235689</v>
      </c>
      <c r="G29" s="44">
        <f t="shared" ref="G29:P29" si="7">G28*100/G27</f>
        <v>24.60129946839929</v>
      </c>
      <c r="H29" s="44">
        <f t="shared" si="7"/>
        <v>30.365659777424483</v>
      </c>
      <c r="I29" s="44">
        <f t="shared" si="7"/>
        <v>20.72192513368984</v>
      </c>
      <c r="J29" s="44">
        <f t="shared" si="7"/>
        <v>19.464944649446494</v>
      </c>
      <c r="K29" s="44">
        <f t="shared" si="7"/>
        <v>28.619528619528619</v>
      </c>
      <c r="L29" s="44">
        <f t="shared" si="7"/>
        <v>20.219284101902613</v>
      </c>
      <c r="M29" s="44">
        <f t="shared" si="7"/>
        <v>14.308426073131956</v>
      </c>
      <c r="N29" s="44">
        <f t="shared" si="7"/>
        <v>23.024523160762943</v>
      </c>
      <c r="O29" s="44">
        <f t="shared" si="7"/>
        <v>18.450184501845019</v>
      </c>
      <c r="P29" s="44">
        <f t="shared" si="7"/>
        <v>42.760942760942761</v>
      </c>
    </row>
    <row r="30" spans="1:16" x14ac:dyDescent="0.2">
      <c r="A30" s="3" t="s">
        <v>133</v>
      </c>
      <c r="B30" s="9">
        <v>5028</v>
      </c>
      <c r="C30" s="9">
        <v>1954</v>
      </c>
      <c r="D30" s="9">
        <v>1157</v>
      </c>
      <c r="E30" s="9">
        <v>1535</v>
      </c>
      <c r="F30" s="9">
        <v>382</v>
      </c>
      <c r="G30" s="16">
        <v>2554</v>
      </c>
      <c r="H30" s="17">
        <v>876</v>
      </c>
      <c r="I30" s="17">
        <v>592</v>
      </c>
      <c r="J30" s="17">
        <v>873</v>
      </c>
      <c r="K30" s="18">
        <v>212</v>
      </c>
      <c r="L30" s="9">
        <v>2474</v>
      </c>
      <c r="M30" s="9">
        <v>1078</v>
      </c>
      <c r="N30" s="9">
        <v>564</v>
      </c>
      <c r="O30" s="9">
        <v>662</v>
      </c>
      <c r="P30" s="9">
        <v>170</v>
      </c>
    </row>
    <row r="31" spans="1:16" x14ac:dyDescent="0.2">
      <c r="B31" s="9"/>
      <c r="C31" s="9"/>
      <c r="D31" s="9"/>
      <c r="E31" s="9"/>
      <c r="F31" s="9"/>
      <c r="G31" s="16"/>
      <c r="H31" s="17"/>
      <c r="I31" s="17"/>
      <c r="J31" s="17"/>
      <c r="K31" s="18"/>
      <c r="L31" s="9"/>
      <c r="M31" s="9"/>
      <c r="N31" s="9"/>
      <c r="O31" s="9"/>
      <c r="P31" s="9"/>
    </row>
    <row r="32" spans="1:16" x14ac:dyDescent="0.2">
      <c r="A32" s="11" t="s">
        <v>134</v>
      </c>
      <c r="B32" s="9"/>
      <c r="C32" s="9"/>
      <c r="D32" s="9"/>
      <c r="E32" s="9"/>
      <c r="F32" s="9"/>
      <c r="G32" s="16"/>
      <c r="H32" s="17"/>
      <c r="I32" s="17"/>
      <c r="J32" s="17"/>
      <c r="K32" s="18"/>
      <c r="L32" s="9"/>
      <c r="M32" s="9"/>
      <c r="N32" s="9"/>
      <c r="O32" s="9"/>
      <c r="P32" s="9"/>
    </row>
    <row r="33" spans="1:16" x14ac:dyDescent="0.2">
      <c r="A33" s="11"/>
      <c r="B33" s="9"/>
      <c r="C33" s="9"/>
      <c r="D33" s="9"/>
      <c r="E33" s="9"/>
      <c r="F33" s="9"/>
      <c r="G33" s="16"/>
      <c r="H33" s="17"/>
      <c r="I33" s="17"/>
      <c r="J33" s="17"/>
      <c r="K33" s="18"/>
      <c r="L33" s="9"/>
      <c r="M33" s="9"/>
      <c r="N33" s="9"/>
      <c r="O33" s="9"/>
      <c r="P33" s="9"/>
    </row>
    <row r="34" spans="1:16" x14ac:dyDescent="0.2">
      <c r="A34" s="3" t="s">
        <v>319</v>
      </c>
      <c r="B34" s="9">
        <v>6487</v>
      </c>
      <c r="C34" s="9">
        <v>2516</v>
      </c>
      <c r="D34" s="9">
        <v>1481</v>
      </c>
      <c r="E34" s="9">
        <v>1896</v>
      </c>
      <c r="F34" s="9">
        <v>594</v>
      </c>
      <c r="G34" s="16">
        <v>3386</v>
      </c>
      <c r="H34" s="17">
        <v>1258</v>
      </c>
      <c r="I34" s="17">
        <v>748</v>
      </c>
      <c r="J34" s="17">
        <v>1084</v>
      </c>
      <c r="K34" s="18">
        <v>297</v>
      </c>
      <c r="L34" s="9">
        <v>3101</v>
      </c>
      <c r="M34" s="9">
        <v>1258</v>
      </c>
      <c r="N34" s="9">
        <v>734</v>
      </c>
      <c r="O34" s="9">
        <v>813</v>
      </c>
      <c r="P34" s="9">
        <v>297</v>
      </c>
    </row>
    <row r="35" spans="1:16" x14ac:dyDescent="0.2">
      <c r="A35" s="3" t="s">
        <v>135</v>
      </c>
      <c r="B35" s="9">
        <v>2922</v>
      </c>
      <c r="C35" s="9">
        <v>898</v>
      </c>
      <c r="D35" s="9">
        <v>734</v>
      </c>
      <c r="E35" s="9">
        <v>993</v>
      </c>
      <c r="F35" s="9">
        <v>297</v>
      </c>
      <c r="G35" s="16">
        <v>1720</v>
      </c>
      <c r="H35" s="17">
        <v>449</v>
      </c>
      <c r="I35" s="17">
        <v>409</v>
      </c>
      <c r="J35" s="17">
        <v>692</v>
      </c>
      <c r="K35" s="18">
        <v>170</v>
      </c>
      <c r="L35" s="9">
        <v>1202</v>
      </c>
      <c r="M35" s="9">
        <v>449</v>
      </c>
      <c r="N35" s="9">
        <v>324</v>
      </c>
      <c r="O35" s="9">
        <v>301</v>
      </c>
      <c r="P35" s="9">
        <v>127</v>
      </c>
    </row>
    <row r="36" spans="1:16" x14ac:dyDescent="0.2">
      <c r="A36" s="3" t="s">
        <v>331</v>
      </c>
      <c r="B36" s="44">
        <f t="shared" ref="B36:F36" si="8">B35*100/B34</f>
        <v>45.043934021889932</v>
      </c>
      <c r="C36" s="44">
        <f t="shared" si="8"/>
        <v>35.691573926868045</v>
      </c>
      <c r="D36" s="44">
        <f t="shared" si="8"/>
        <v>49.561107359891963</v>
      </c>
      <c r="E36" s="44">
        <f t="shared" si="8"/>
        <v>52.37341772151899</v>
      </c>
      <c r="F36" s="44">
        <f t="shared" si="8"/>
        <v>50</v>
      </c>
      <c r="G36" s="44">
        <f t="shared" ref="G36:P36" si="9">G35*100/G34</f>
        <v>50.79740106320142</v>
      </c>
      <c r="H36" s="44">
        <f t="shared" si="9"/>
        <v>35.691573926868045</v>
      </c>
      <c r="I36" s="44">
        <f t="shared" si="9"/>
        <v>54.679144385026738</v>
      </c>
      <c r="J36" s="44">
        <f t="shared" si="9"/>
        <v>63.837638376383765</v>
      </c>
      <c r="K36" s="44">
        <f t="shared" si="9"/>
        <v>57.239057239057239</v>
      </c>
      <c r="L36" s="44">
        <f t="shared" si="9"/>
        <v>38.761689777491135</v>
      </c>
      <c r="M36" s="44">
        <f t="shared" si="9"/>
        <v>35.691573926868045</v>
      </c>
      <c r="N36" s="44">
        <f t="shared" si="9"/>
        <v>44.141689373297005</v>
      </c>
      <c r="O36" s="44">
        <f t="shared" si="9"/>
        <v>37.023370233702337</v>
      </c>
      <c r="P36" s="44">
        <f t="shared" si="9"/>
        <v>42.760942760942761</v>
      </c>
    </row>
    <row r="37" spans="1:16" x14ac:dyDescent="0.2">
      <c r="A37" s="3" t="s">
        <v>136</v>
      </c>
      <c r="B37" s="9">
        <v>3565</v>
      </c>
      <c r="C37" s="9">
        <v>1617</v>
      </c>
      <c r="D37" s="9">
        <v>748</v>
      </c>
      <c r="E37" s="9">
        <v>903</v>
      </c>
      <c r="F37" s="9">
        <v>297</v>
      </c>
      <c r="G37" s="16">
        <v>1666</v>
      </c>
      <c r="H37" s="17">
        <v>809</v>
      </c>
      <c r="I37" s="17">
        <v>339</v>
      </c>
      <c r="J37" s="17">
        <v>391</v>
      </c>
      <c r="K37" s="18">
        <v>127</v>
      </c>
      <c r="L37" s="9">
        <v>1899</v>
      </c>
      <c r="M37" s="9">
        <v>809</v>
      </c>
      <c r="N37" s="9">
        <v>409</v>
      </c>
      <c r="O37" s="9">
        <v>512</v>
      </c>
      <c r="P37" s="9">
        <v>170</v>
      </c>
    </row>
    <row r="38" spans="1:16" x14ac:dyDescent="0.2">
      <c r="B38" s="9"/>
      <c r="C38" s="9"/>
      <c r="D38" s="9"/>
      <c r="E38" s="9"/>
      <c r="F38" s="9"/>
      <c r="G38" s="16"/>
      <c r="H38" s="17"/>
      <c r="I38" s="17"/>
      <c r="J38" s="17"/>
      <c r="K38" s="18"/>
      <c r="L38" s="9"/>
      <c r="M38" s="9"/>
      <c r="N38" s="9"/>
      <c r="O38" s="9"/>
      <c r="P38" s="9"/>
    </row>
    <row r="39" spans="1:16" x14ac:dyDescent="0.2">
      <c r="A39" s="11" t="s">
        <v>137</v>
      </c>
      <c r="B39" s="9"/>
      <c r="C39" s="9"/>
      <c r="D39" s="9"/>
      <c r="E39" s="9"/>
      <c r="F39" s="9"/>
      <c r="G39" s="16"/>
      <c r="H39" s="17"/>
      <c r="I39" s="17"/>
      <c r="J39" s="17"/>
      <c r="K39" s="18"/>
      <c r="L39" s="9"/>
      <c r="M39" s="9"/>
      <c r="N39" s="9"/>
      <c r="O39" s="9"/>
      <c r="P39" s="9"/>
    </row>
    <row r="40" spans="1:16" x14ac:dyDescent="0.2">
      <c r="A40" s="11"/>
      <c r="B40" s="9"/>
      <c r="C40" s="9"/>
      <c r="D40" s="9"/>
      <c r="E40" s="9"/>
      <c r="F40" s="9"/>
      <c r="G40" s="16"/>
      <c r="H40" s="17"/>
      <c r="I40" s="17"/>
      <c r="J40" s="17"/>
      <c r="K40" s="18"/>
      <c r="L40" s="9"/>
      <c r="M40" s="9"/>
      <c r="N40" s="9"/>
      <c r="O40" s="9"/>
      <c r="P40" s="9"/>
    </row>
    <row r="41" spans="1:16" x14ac:dyDescent="0.2">
      <c r="A41" s="3" t="s">
        <v>319</v>
      </c>
      <c r="B41" s="9">
        <v>5724</v>
      </c>
      <c r="C41" s="9">
        <v>2201</v>
      </c>
      <c r="D41" s="9">
        <v>1298</v>
      </c>
      <c r="E41" s="9">
        <v>1716</v>
      </c>
      <c r="F41" s="9">
        <v>509</v>
      </c>
      <c r="G41" s="16">
        <v>2936</v>
      </c>
      <c r="H41" s="17">
        <v>1056</v>
      </c>
      <c r="I41" s="17">
        <v>663</v>
      </c>
      <c r="J41" s="17">
        <v>963</v>
      </c>
      <c r="K41" s="18">
        <v>255</v>
      </c>
      <c r="L41" s="9">
        <v>2787</v>
      </c>
      <c r="M41" s="9">
        <v>1146</v>
      </c>
      <c r="N41" s="9">
        <v>635</v>
      </c>
      <c r="O41" s="9">
        <v>752</v>
      </c>
      <c r="P41" s="9">
        <v>255</v>
      </c>
    </row>
    <row r="42" spans="1:16" x14ac:dyDescent="0.2">
      <c r="A42" s="3" t="s">
        <v>138</v>
      </c>
      <c r="B42" s="9">
        <v>392</v>
      </c>
      <c r="C42" s="9">
        <v>157</v>
      </c>
      <c r="D42" s="9">
        <v>85</v>
      </c>
      <c r="E42" s="9">
        <v>150</v>
      </c>
      <c r="F42" s="9">
        <v>0</v>
      </c>
      <c r="G42" s="16">
        <v>154</v>
      </c>
      <c r="H42" s="17">
        <v>67</v>
      </c>
      <c r="I42" s="17">
        <v>56</v>
      </c>
      <c r="J42" s="17">
        <v>30</v>
      </c>
      <c r="K42" s="18">
        <v>0</v>
      </c>
      <c r="L42" s="9">
        <v>238</v>
      </c>
      <c r="M42" s="9">
        <v>90</v>
      </c>
      <c r="N42" s="9">
        <v>28</v>
      </c>
      <c r="O42" s="9">
        <v>120</v>
      </c>
      <c r="P42" s="9">
        <v>0</v>
      </c>
    </row>
    <row r="43" spans="1:16" x14ac:dyDescent="0.2">
      <c r="A43" s="3" t="s">
        <v>331</v>
      </c>
      <c r="B43" s="44">
        <f t="shared" ref="B43" si="10">B42*100/B41</f>
        <v>6.8483577917540179</v>
      </c>
      <c r="C43" s="44">
        <f t="shared" ref="C43:P43" si="11">C42*100/C41</f>
        <v>7.133121308496138</v>
      </c>
      <c r="D43" s="44">
        <f t="shared" si="11"/>
        <v>6.5485362095531583</v>
      </c>
      <c r="E43" s="44">
        <f t="shared" si="11"/>
        <v>8.7412587412587417</v>
      </c>
      <c r="F43" s="44">
        <f t="shared" si="11"/>
        <v>0</v>
      </c>
      <c r="G43" s="44">
        <f t="shared" si="11"/>
        <v>5.2452316076294281</v>
      </c>
      <c r="H43" s="44">
        <f t="shared" si="11"/>
        <v>6.3446969696969697</v>
      </c>
      <c r="I43" s="44">
        <f t="shared" si="11"/>
        <v>8.4464555052790349</v>
      </c>
      <c r="J43" s="44">
        <f t="shared" si="11"/>
        <v>3.1152647975077881</v>
      </c>
      <c r="K43" s="44">
        <f t="shared" si="11"/>
        <v>0</v>
      </c>
      <c r="L43" s="44">
        <f t="shared" si="11"/>
        <v>8.5396483674201651</v>
      </c>
      <c r="M43" s="44">
        <f t="shared" si="11"/>
        <v>7.8534031413612562</v>
      </c>
      <c r="N43" s="44">
        <f t="shared" si="11"/>
        <v>4.409448818897638</v>
      </c>
      <c r="O43" s="44">
        <f t="shared" si="11"/>
        <v>15.957446808510639</v>
      </c>
      <c r="P43" s="44">
        <f t="shared" si="11"/>
        <v>0</v>
      </c>
    </row>
    <row r="44" spans="1:16" x14ac:dyDescent="0.2">
      <c r="A44" s="3" t="s">
        <v>139</v>
      </c>
      <c r="B44" s="9">
        <v>5332</v>
      </c>
      <c r="C44" s="9">
        <v>2044</v>
      </c>
      <c r="D44" s="9">
        <v>1213</v>
      </c>
      <c r="E44" s="9">
        <v>1565</v>
      </c>
      <c r="F44" s="9">
        <v>509</v>
      </c>
      <c r="G44" s="21">
        <v>2783</v>
      </c>
      <c r="H44" s="22">
        <v>988</v>
      </c>
      <c r="I44" s="22">
        <v>607</v>
      </c>
      <c r="J44" s="22">
        <v>933</v>
      </c>
      <c r="K44" s="23">
        <v>255</v>
      </c>
      <c r="L44" s="9">
        <v>2549</v>
      </c>
      <c r="M44" s="9">
        <v>1056</v>
      </c>
      <c r="N44" s="9">
        <v>607</v>
      </c>
      <c r="O44" s="9">
        <v>632</v>
      </c>
      <c r="P44" s="9">
        <v>255</v>
      </c>
    </row>
    <row r="45" spans="1:16" ht="14.4" x14ac:dyDescent="0.3">
      <c r="A45" s="1" t="s">
        <v>235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ht="14.4" x14ac:dyDescent="0.3">
      <c r="A46" s="2" t="s">
        <v>265</v>
      </c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Mainland 2012 COFA</vt:lpstr>
      <vt:lpstr>Relationship Religion</vt:lpstr>
      <vt:lpstr>relation,religion</vt:lpstr>
      <vt:lpstr>ethnicity</vt:lpstr>
      <vt:lpstr>Citiz 1</vt:lpstr>
      <vt:lpstr>citizenship</vt:lpstr>
      <vt:lpstr>migration</vt:lpstr>
      <vt:lpstr>education</vt:lpstr>
      <vt:lpstr>Educ programs</vt:lpstr>
      <vt:lpstr>Previous residence</vt:lpstr>
      <vt:lpstr>Lang 1</vt:lpstr>
      <vt:lpstr>lang ability</vt:lpstr>
      <vt:lpstr>health</vt:lpstr>
      <vt:lpstr>Parents' birthplace</vt:lpstr>
      <vt:lpstr>CULTURAL 1</vt:lpstr>
      <vt:lpstr>cultural</vt:lpstr>
      <vt:lpstr>work last week</vt:lpstr>
      <vt:lpstr>work last year</vt:lpstr>
      <vt:lpstr>type of income</vt:lpstr>
      <vt:lpstr>total income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MichaelLevin</dc:creator>
  <cp:lastModifiedBy>Michael Levin</cp:lastModifiedBy>
  <dcterms:created xsi:type="dcterms:W3CDTF">2012-06-20T12:28:13Z</dcterms:created>
  <dcterms:modified xsi:type="dcterms:W3CDTF">2020-03-29T05:24:41Z</dcterms:modified>
</cp:coreProperties>
</file>