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Pacificweb\FSM\FSM Total\Census\Early censuses\"/>
    </mc:Choice>
  </mc:AlternateContent>
  <xr:revisionPtr revIDLastSave="0" documentId="13_ncr:1_{7F9C41A5-43C0-4D82-92F3-B7135E4B48D6}" xr6:coauthVersionLast="45" xr6:coauthVersionMax="45" xr10:uidLastSave="{00000000-0000-0000-0000-000000000000}"/>
  <bookViews>
    <workbookView xWindow="-108" yWindow="-108" windowWidth="23256" windowHeight="12576" firstSheet="6" activeTab="14" xr2:uid="{00000000-000D-0000-FFFF-FFFF00000000}"/>
  </bookViews>
  <sheets>
    <sheet name="TTPI 1958 " sheetId="15" r:id="rId1"/>
    <sheet name="Islands" sheetId="14" r:id="rId2"/>
    <sheet name="Birthplace" sheetId="13" r:id="rId3"/>
    <sheet name="Age" sheetId="1" r:id="rId4"/>
    <sheet name="Marital Ethn" sheetId="2" r:id="rId5"/>
    <sheet name="Fertility" sheetId="4" r:id="rId6"/>
    <sheet name="Relation" sheetId="5" r:id="rId7"/>
    <sheet name="Schooling" sheetId="6" r:id="rId8"/>
    <sheet name="Educ attainment" sheetId="7" r:id="rId9"/>
    <sheet name="Sch ethn" sheetId="8" r:id="rId10"/>
    <sheet name="Literacy" sheetId="9" r:id="rId11"/>
    <sheet name="Occupation" sheetId="10" r:id="rId12"/>
    <sheet name="Age Sex Dis" sheetId="11" r:id="rId13"/>
    <sheet name="Per per HH" sheetId="12" r:id="rId14"/>
    <sheet name="HHs" sheetId="3" r:id="rId15"/>
  </sheets>
  <definedNames>
    <definedName name="_xlnm.Print_Area" localSheetId="7">Schooling!$A$1:$F$44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5" l="1"/>
  <c r="D6" i="15" s="1"/>
  <c r="C7" i="15"/>
  <c r="D7" i="15" s="1"/>
  <c r="C8" i="15"/>
  <c r="D8" i="15" s="1"/>
  <c r="C9" i="15"/>
  <c r="D9" i="15"/>
  <c r="C10" i="15"/>
  <c r="D10" i="15" s="1"/>
  <c r="C11" i="15"/>
  <c r="D11" i="15" s="1"/>
  <c r="B22" i="15"/>
  <c r="C22" i="15"/>
  <c r="D22" i="15" s="1"/>
  <c r="D23" i="15"/>
  <c r="D24" i="15"/>
  <c r="D25" i="15"/>
  <c r="D26" i="15"/>
  <c r="D27" i="15"/>
  <c r="D28" i="15"/>
  <c r="D29" i="15"/>
  <c r="C6" i="7"/>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5" i="7"/>
  <c r="D35" i="7"/>
  <c r="B36" i="7"/>
  <c r="G36" i="7"/>
  <c r="B37" i="7"/>
  <c r="B38" i="7"/>
  <c r="G38" i="7"/>
  <c r="B39" i="7"/>
  <c r="B40" i="7"/>
  <c r="G40" i="7"/>
  <c r="B41" i="7"/>
  <c r="B42" i="7"/>
  <c r="G42" i="7"/>
  <c r="B43" i="7"/>
  <c r="B44" i="7"/>
  <c r="G44" i="7"/>
  <c r="B45" i="7"/>
  <c r="B46" i="7"/>
  <c r="G46" i="7"/>
  <c r="B47" i="7"/>
  <c r="B48" i="7"/>
  <c r="G48" i="7"/>
  <c r="B49" i="7"/>
  <c r="B50" i="7"/>
  <c r="G50" i="7"/>
  <c r="B51" i="7"/>
  <c r="B52" i="7"/>
  <c r="G52" i="7"/>
  <c r="B53" i="7"/>
  <c r="B54" i="7"/>
  <c r="G54" i="7"/>
  <c r="B55" i="7"/>
  <c r="B56" i="7"/>
  <c r="G56" i="7"/>
  <c r="B57" i="7"/>
  <c r="B58" i="7"/>
  <c r="G58" i="7"/>
  <c r="B59" i="7"/>
  <c r="C65" i="7"/>
  <c r="F67" i="7" s="1"/>
  <c r="D65" i="7"/>
  <c r="G65" i="7" s="1"/>
  <c r="F65" i="7"/>
  <c r="B66" i="7"/>
  <c r="F66" i="7"/>
  <c r="B67" i="7"/>
  <c r="G67" i="7"/>
  <c r="B68" i="7"/>
  <c r="F68" i="7"/>
  <c r="G68" i="7"/>
  <c r="B69" i="7"/>
  <c r="F69" i="7"/>
  <c r="G69" i="7"/>
  <c r="B70" i="7"/>
  <c r="F70" i="7"/>
  <c r="G70" i="7"/>
  <c r="B71" i="7"/>
  <c r="F71" i="7"/>
  <c r="G71" i="7"/>
  <c r="B72" i="7"/>
  <c r="F72" i="7"/>
  <c r="G72" i="7"/>
  <c r="B73" i="7"/>
  <c r="F73" i="7"/>
  <c r="G73" i="7"/>
  <c r="B74" i="7"/>
  <c r="F74" i="7"/>
  <c r="G74" i="7"/>
  <c r="B75" i="7"/>
  <c r="F75" i="7"/>
  <c r="G75" i="7"/>
  <c r="B76" i="7"/>
  <c r="F76" i="7"/>
  <c r="G76" i="7"/>
  <c r="B77" i="7"/>
  <c r="F77" i="7"/>
  <c r="G77" i="7"/>
  <c r="B78" i="7"/>
  <c r="F78" i="7"/>
  <c r="G78" i="7"/>
  <c r="B79" i="7"/>
  <c r="F79" i="7"/>
  <c r="G79" i="7"/>
  <c r="B80" i="7"/>
  <c r="F80" i="7"/>
  <c r="G80" i="7"/>
  <c r="B81" i="7"/>
  <c r="F81" i="7"/>
  <c r="G81" i="7"/>
  <c r="B82" i="7"/>
  <c r="F82" i="7"/>
  <c r="G82" i="7"/>
  <c r="B83" i="7"/>
  <c r="F83" i="7"/>
  <c r="G83" i="7"/>
  <c r="B84" i="7"/>
  <c r="F84" i="7"/>
  <c r="G84" i="7"/>
  <c r="B85" i="7"/>
  <c r="F85" i="7"/>
  <c r="G85" i="7"/>
  <c r="B86" i="7"/>
  <c r="F86" i="7"/>
  <c r="G86" i="7"/>
  <c r="B87" i="7"/>
  <c r="F87" i="7"/>
  <c r="G87" i="7"/>
  <c r="B88" i="7"/>
  <c r="F88" i="7"/>
  <c r="G88" i="7"/>
  <c r="B89" i="7"/>
  <c r="F89" i="7"/>
  <c r="G89" i="7"/>
  <c r="C95" i="7"/>
  <c r="B95" i="7" s="1"/>
  <c r="E95" i="7" s="1"/>
  <c r="D95" i="7"/>
  <c r="G96" i="7" s="1"/>
  <c r="B96" i="7"/>
  <c r="B97" i="7"/>
  <c r="G97" i="7"/>
  <c r="B98" i="7"/>
  <c r="B99" i="7"/>
  <c r="G99" i="7"/>
  <c r="B100" i="7"/>
  <c r="B101" i="7"/>
  <c r="G101" i="7"/>
  <c r="B102" i="7"/>
  <c r="F102" i="7"/>
  <c r="B103" i="7"/>
  <c r="G103" i="7"/>
  <c r="B104" i="7"/>
  <c r="B105" i="7"/>
  <c r="F105" i="7"/>
  <c r="G105" i="7"/>
  <c r="B106" i="7"/>
  <c r="F106" i="7"/>
  <c r="B107" i="7"/>
  <c r="F107" i="7"/>
  <c r="G107" i="7"/>
  <c r="B108" i="7"/>
  <c r="F108" i="7"/>
  <c r="B109" i="7"/>
  <c r="F109" i="7"/>
  <c r="G109" i="7"/>
  <c r="B110" i="7"/>
  <c r="F110" i="7"/>
  <c r="B111" i="7"/>
  <c r="F111" i="7"/>
  <c r="G111" i="7"/>
  <c r="B112" i="7"/>
  <c r="F112" i="7"/>
  <c r="B113" i="7"/>
  <c r="F113" i="7"/>
  <c r="G113" i="7"/>
  <c r="B114" i="7"/>
  <c r="E114" i="7" s="1"/>
  <c r="F114" i="7"/>
  <c r="B115" i="7"/>
  <c r="F115" i="7"/>
  <c r="G115" i="7"/>
  <c r="B116" i="7"/>
  <c r="F116" i="7"/>
  <c r="B117" i="7"/>
  <c r="F117" i="7"/>
  <c r="G117" i="7"/>
  <c r="B118" i="7"/>
  <c r="F118" i="7"/>
  <c r="B119" i="7"/>
  <c r="F119" i="7"/>
  <c r="G119" i="7"/>
  <c r="C125" i="7"/>
  <c r="F138" i="7" s="1"/>
  <c r="D125" i="7"/>
  <c r="G128" i="7" s="1"/>
  <c r="B126" i="7"/>
  <c r="B127" i="7"/>
  <c r="B128" i="7"/>
  <c r="B129" i="7"/>
  <c r="B130" i="7"/>
  <c r="B131" i="7"/>
  <c r="B132" i="7"/>
  <c r="F132" i="7"/>
  <c r="B133" i="7"/>
  <c r="B134" i="7"/>
  <c r="B135" i="7"/>
  <c r="B136" i="7"/>
  <c r="B137" i="7"/>
  <c r="B138" i="7"/>
  <c r="G138" i="7"/>
  <c r="B139" i="7"/>
  <c r="B140" i="7"/>
  <c r="B141" i="7"/>
  <c r="B142" i="7"/>
  <c r="B143" i="7"/>
  <c r="B144" i="7"/>
  <c r="F144" i="7"/>
  <c r="B145" i="7"/>
  <c r="B146" i="7"/>
  <c r="B147" i="7"/>
  <c r="B148" i="7"/>
  <c r="B149" i="7"/>
  <c r="C155" i="7"/>
  <c r="F160" i="7" s="1"/>
  <c r="D155" i="7"/>
  <c r="G158" i="7" s="1"/>
  <c r="B156" i="7"/>
  <c r="B157" i="7"/>
  <c r="B158" i="7"/>
  <c r="B159" i="7"/>
  <c r="B160" i="7"/>
  <c r="G160" i="7"/>
  <c r="B161" i="7"/>
  <c r="B162" i="7"/>
  <c r="G162" i="7"/>
  <c r="B163" i="7"/>
  <c r="B164" i="7"/>
  <c r="B165" i="7"/>
  <c r="B166" i="7"/>
  <c r="G166" i="7"/>
  <c r="B167" i="7"/>
  <c r="B168" i="7"/>
  <c r="B169" i="7"/>
  <c r="B170" i="7"/>
  <c r="G170" i="7"/>
  <c r="B171" i="7"/>
  <c r="B172" i="7"/>
  <c r="G172" i="7"/>
  <c r="B173" i="7"/>
  <c r="B174" i="7"/>
  <c r="G174" i="7"/>
  <c r="B175" i="7"/>
  <c r="B176" i="7"/>
  <c r="G176" i="7"/>
  <c r="B177" i="7"/>
  <c r="B178" i="7"/>
  <c r="G178" i="7"/>
  <c r="B179" i="7"/>
  <c r="C185" i="7"/>
  <c r="F187" i="7" s="1"/>
  <c r="D185" i="7"/>
  <c r="G189" i="7" s="1"/>
  <c r="G185" i="7"/>
  <c r="B186" i="7"/>
  <c r="B187" i="7"/>
  <c r="B188" i="7"/>
  <c r="B189" i="7"/>
  <c r="B190" i="7"/>
  <c r="G190" i="7"/>
  <c r="B191" i="7"/>
  <c r="G191" i="7"/>
  <c r="B192" i="7"/>
  <c r="G192" i="7"/>
  <c r="B193" i="7"/>
  <c r="B194" i="7"/>
  <c r="B195" i="7"/>
  <c r="G195" i="7"/>
  <c r="B196" i="7"/>
  <c r="B197" i="7"/>
  <c r="B198" i="7"/>
  <c r="G198" i="7"/>
  <c r="B199" i="7"/>
  <c r="B200" i="7"/>
  <c r="F200" i="7"/>
  <c r="G200" i="7"/>
  <c r="B201" i="7"/>
  <c r="G201" i="7"/>
  <c r="B202" i="7"/>
  <c r="G202" i="7"/>
  <c r="B203" i="7"/>
  <c r="G203" i="7"/>
  <c r="B204" i="7"/>
  <c r="G204" i="7"/>
  <c r="B205" i="7"/>
  <c r="G205" i="7"/>
  <c r="B206" i="7"/>
  <c r="G206" i="7"/>
  <c r="B207" i="7"/>
  <c r="G207" i="7"/>
  <c r="B208" i="7"/>
  <c r="F208" i="7"/>
  <c r="G208" i="7"/>
  <c r="B209" i="7"/>
  <c r="G209" i="7"/>
  <c r="C215" i="7"/>
  <c r="F215" i="7" s="1"/>
  <c r="D215" i="7"/>
  <c r="G215" i="7" s="1"/>
  <c r="B216" i="7"/>
  <c r="B217" i="7"/>
  <c r="G217" i="7"/>
  <c r="B218" i="7"/>
  <c r="G218" i="7"/>
  <c r="B219" i="7"/>
  <c r="G219" i="7"/>
  <c r="B220" i="7"/>
  <c r="G220" i="7"/>
  <c r="B221" i="7"/>
  <c r="B222" i="7"/>
  <c r="B223" i="7"/>
  <c r="G223" i="7"/>
  <c r="B224" i="7"/>
  <c r="G224" i="7"/>
  <c r="B225" i="7"/>
  <c r="G225" i="7"/>
  <c r="B226" i="7"/>
  <c r="G226" i="7"/>
  <c r="B227" i="7"/>
  <c r="G227" i="7"/>
  <c r="B228" i="7"/>
  <c r="G228" i="7"/>
  <c r="B229" i="7"/>
  <c r="G229" i="7"/>
  <c r="B230" i="7"/>
  <c r="G230" i="7"/>
  <c r="B231" i="7"/>
  <c r="G231" i="7"/>
  <c r="B232" i="7"/>
  <c r="G232" i="7"/>
  <c r="B233" i="7"/>
  <c r="G233" i="7"/>
  <c r="B234" i="7"/>
  <c r="G234" i="7"/>
  <c r="B235" i="7"/>
  <c r="G235" i="7"/>
  <c r="B236" i="7"/>
  <c r="G236" i="7"/>
  <c r="B237" i="7"/>
  <c r="G237" i="7"/>
  <c r="B238" i="7"/>
  <c r="G238" i="7"/>
  <c r="B239" i="7"/>
  <c r="G239" i="7"/>
  <c r="C245" i="7"/>
  <c r="D245" i="7"/>
  <c r="G247" i="7" s="1"/>
  <c r="B246" i="7"/>
  <c r="G246" i="7"/>
  <c r="B247" i="7"/>
  <c r="B248" i="7"/>
  <c r="B249" i="7"/>
  <c r="G249" i="7"/>
  <c r="B250" i="7"/>
  <c r="G250" i="7"/>
  <c r="B251" i="7"/>
  <c r="B252" i="7"/>
  <c r="G252" i="7"/>
  <c r="B253" i="7"/>
  <c r="G253" i="7"/>
  <c r="B254" i="7"/>
  <c r="B255" i="7"/>
  <c r="G255" i="7"/>
  <c r="B256" i="7"/>
  <c r="G256" i="7"/>
  <c r="B257" i="7"/>
  <c r="B258" i="7"/>
  <c r="G258" i="7"/>
  <c r="B259" i="7"/>
  <c r="G259" i="7"/>
  <c r="B260" i="7"/>
  <c r="B261" i="7"/>
  <c r="G261" i="7"/>
  <c r="B262" i="7"/>
  <c r="G262" i="7"/>
  <c r="B263" i="7"/>
  <c r="G263" i="7"/>
  <c r="B264" i="7"/>
  <c r="G264" i="7"/>
  <c r="B265" i="7"/>
  <c r="G265" i="7"/>
  <c r="B266" i="7"/>
  <c r="G266" i="7"/>
  <c r="B267" i="7"/>
  <c r="G267" i="7"/>
  <c r="B268" i="7"/>
  <c r="G268" i="7"/>
  <c r="B269" i="7"/>
  <c r="G269" i="7"/>
  <c r="C275" i="7"/>
  <c r="D275" i="7"/>
  <c r="G276" i="7" s="1"/>
  <c r="B276" i="7"/>
  <c r="B277" i="7"/>
  <c r="B278" i="7"/>
  <c r="B279" i="7"/>
  <c r="B280" i="7"/>
  <c r="B281" i="7"/>
  <c r="B282" i="7"/>
  <c r="B283" i="7"/>
  <c r="B284" i="7"/>
  <c r="B285" i="7"/>
  <c r="B286" i="7"/>
  <c r="B287" i="7"/>
  <c r="B288" i="7"/>
  <c r="B289" i="7"/>
  <c r="B290" i="7"/>
  <c r="B291" i="7"/>
  <c r="B292" i="7"/>
  <c r="B293" i="7"/>
  <c r="B294" i="7"/>
  <c r="B295" i="7"/>
  <c r="B296" i="7"/>
  <c r="B297" i="7"/>
  <c r="B298" i="7"/>
  <c r="B299" i="7"/>
  <c r="C305" i="7"/>
  <c r="B305" i="7" s="1"/>
  <c r="D305" i="7"/>
  <c r="G315" i="7" s="1"/>
  <c r="G305" i="7"/>
  <c r="B306" i="7"/>
  <c r="B307" i="7"/>
  <c r="B308" i="7"/>
  <c r="B309" i="7"/>
  <c r="G309" i="7"/>
  <c r="B310" i="7"/>
  <c r="G310" i="7"/>
  <c r="B311" i="7"/>
  <c r="G311" i="7"/>
  <c r="B312" i="7"/>
  <c r="G312" i="7"/>
  <c r="B313" i="7"/>
  <c r="G313" i="7"/>
  <c r="B314" i="7"/>
  <c r="G314" i="7"/>
  <c r="B315" i="7"/>
  <c r="B316" i="7"/>
  <c r="G316" i="7"/>
  <c r="B317" i="7"/>
  <c r="G317" i="7"/>
  <c r="B318" i="7"/>
  <c r="G318" i="7"/>
  <c r="B319" i="7"/>
  <c r="G319" i="7"/>
  <c r="B320" i="7"/>
  <c r="B321" i="7"/>
  <c r="G321" i="7"/>
  <c r="B322" i="7"/>
  <c r="G322" i="7"/>
  <c r="B323" i="7"/>
  <c r="G323" i="7"/>
  <c r="B324" i="7"/>
  <c r="G324" i="7"/>
  <c r="B325" i="7"/>
  <c r="G325" i="7"/>
  <c r="B326" i="7"/>
  <c r="G326" i="7"/>
  <c r="B327" i="7"/>
  <c r="B328" i="7"/>
  <c r="G328" i="7"/>
  <c r="B329" i="7"/>
  <c r="G329" i="7"/>
  <c r="C335" i="7"/>
  <c r="F335" i="7" s="1"/>
  <c r="D335" i="7"/>
  <c r="G339" i="7" s="1"/>
  <c r="G335" i="7"/>
  <c r="B336" i="7"/>
  <c r="G336" i="7"/>
  <c r="B337" i="7"/>
  <c r="B338" i="7"/>
  <c r="G338" i="7"/>
  <c r="B339" i="7"/>
  <c r="B340" i="7"/>
  <c r="B341" i="7"/>
  <c r="G341" i="7"/>
  <c r="B342" i="7"/>
  <c r="G342" i="7"/>
  <c r="B343" i="7"/>
  <c r="B344" i="7"/>
  <c r="G344" i="7"/>
  <c r="B345" i="7"/>
  <c r="G345" i="7"/>
  <c r="B346" i="7"/>
  <c r="B347" i="7"/>
  <c r="G347" i="7"/>
  <c r="B348" i="7"/>
  <c r="G348" i="7"/>
  <c r="B349" i="7"/>
  <c r="B350" i="7"/>
  <c r="G350" i="7"/>
  <c r="B351" i="7"/>
  <c r="G351" i="7"/>
  <c r="B352" i="7"/>
  <c r="B353" i="7"/>
  <c r="G353" i="7"/>
  <c r="B354" i="7"/>
  <c r="G354" i="7"/>
  <c r="B355" i="7"/>
  <c r="B356" i="7"/>
  <c r="G356" i="7"/>
  <c r="B357" i="7"/>
  <c r="G357" i="7"/>
  <c r="B358" i="7"/>
  <c r="G358" i="7"/>
  <c r="B359" i="7"/>
  <c r="G359" i="7"/>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C14" i="8"/>
  <c r="D14" i="8"/>
  <c r="E14" i="8"/>
  <c r="F14" i="8"/>
  <c r="G14" i="8"/>
  <c r="H14" i="8"/>
  <c r="I14" i="8"/>
  <c r="C15" i="8"/>
  <c r="D15" i="8"/>
  <c r="E15" i="8"/>
  <c r="F15" i="8"/>
  <c r="G15" i="8"/>
  <c r="H15" i="8"/>
  <c r="I15" i="8"/>
  <c r="C16" i="8"/>
  <c r="D16" i="8"/>
  <c r="E16" i="8"/>
  <c r="F16" i="8"/>
  <c r="G16" i="8"/>
  <c r="H16" i="8"/>
  <c r="I16"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C38" i="8"/>
  <c r="D38" i="8"/>
  <c r="E38" i="8"/>
  <c r="F38" i="8"/>
  <c r="G38" i="8"/>
  <c r="H38" i="8"/>
  <c r="I38" i="8"/>
  <c r="B39" i="8"/>
  <c r="B40" i="8"/>
  <c r="B8" i="8" s="1"/>
  <c r="B41" i="8"/>
  <c r="B42" i="8"/>
  <c r="B43" i="8"/>
  <c r="B44" i="8"/>
  <c r="B45" i="8"/>
  <c r="B46" i="8"/>
  <c r="B14" i="8" s="1"/>
  <c r="B47" i="8"/>
  <c r="B48" i="8"/>
  <c r="B49" i="8"/>
  <c r="B50" i="8"/>
  <c r="B51" i="8"/>
  <c r="B52" i="8"/>
  <c r="B20" i="8" s="1"/>
  <c r="B53" i="8"/>
  <c r="B54" i="8"/>
  <c r="B22" i="8" s="1"/>
  <c r="B55" i="8"/>
  <c r="B56" i="8"/>
  <c r="B24" i="8" s="1"/>
  <c r="B57" i="8"/>
  <c r="B58" i="8"/>
  <c r="B26" i="8" s="1"/>
  <c r="B59" i="8"/>
  <c r="B60" i="8"/>
  <c r="B28" i="8" s="1"/>
  <c r="B61" i="8"/>
  <c r="C70" i="8"/>
  <c r="D70" i="8"/>
  <c r="E70" i="8"/>
  <c r="F70" i="8"/>
  <c r="G70" i="8"/>
  <c r="H70" i="8"/>
  <c r="I70" i="8"/>
  <c r="B71" i="8"/>
  <c r="B72" i="8"/>
  <c r="B73" i="8"/>
  <c r="B74" i="8"/>
  <c r="B75" i="8"/>
  <c r="B11" i="8" s="1"/>
  <c r="B76" i="8"/>
  <c r="B77" i="8"/>
  <c r="B13" i="8" s="1"/>
  <c r="B78" i="8"/>
  <c r="B79" i="8"/>
  <c r="B80" i="8"/>
  <c r="B81" i="8"/>
  <c r="B17" i="8" s="1"/>
  <c r="B82" i="8"/>
  <c r="B83" i="8"/>
  <c r="B19" i="8" s="1"/>
  <c r="B84" i="8"/>
  <c r="B85" i="8"/>
  <c r="B86" i="8"/>
  <c r="B87" i="8"/>
  <c r="B88" i="8"/>
  <c r="B89" i="8"/>
  <c r="B25" i="8" s="1"/>
  <c r="B90" i="8"/>
  <c r="B91" i="8"/>
  <c r="B27" i="8" s="1"/>
  <c r="B92" i="8"/>
  <c r="B93" i="8"/>
  <c r="B29" i="8" s="1"/>
  <c r="B7" i="9"/>
  <c r="C7" i="9"/>
  <c r="D7" i="9"/>
  <c r="E7" i="9"/>
  <c r="E6" i="9" s="1"/>
  <c r="G7" i="9"/>
  <c r="H7" i="9" s="1"/>
  <c r="I7" i="9"/>
  <c r="J7" i="9"/>
  <c r="B8" i="9"/>
  <c r="C8" i="9"/>
  <c r="D8" i="9" s="1"/>
  <c r="E8" i="9"/>
  <c r="F8" i="9" s="1"/>
  <c r="G8" i="9"/>
  <c r="H8" i="9" s="1"/>
  <c r="I8" i="9"/>
  <c r="J8" i="9" s="1"/>
  <c r="B9" i="9"/>
  <c r="C9" i="9"/>
  <c r="E9" i="9"/>
  <c r="G9" i="9"/>
  <c r="I9" i="9"/>
  <c r="B10" i="9"/>
  <c r="C10" i="9"/>
  <c r="E10" i="9"/>
  <c r="G10" i="9"/>
  <c r="H10" i="9" s="1"/>
  <c r="I10" i="9"/>
  <c r="B12" i="9"/>
  <c r="F12" i="9" s="1"/>
  <c r="C12" i="9"/>
  <c r="D12" i="9" s="1"/>
  <c r="E12" i="9"/>
  <c r="G12" i="9"/>
  <c r="H12" i="9"/>
  <c r="I12" i="9"/>
  <c r="J12" i="9" s="1"/>
  <c r="D13" i="9"/>
  <c r="F13" i="9"/>
  <c r="H13" i="9"/>
  <c r="J13" i="9"/>
  <c r="D14" i="9"/>
  <c r="F14" i="9"/>
  <c r="H14" i="9"/>
  <c r="J14" i="9"/>
  <c r="D15" i="9"/>
  <c r="F15" i="9"/>
  <c r="H15" i="9"/>
  <c r="J15" i="9"/>
  <c r="D16" i="9"/>
  <c r="F16" i="9"/>
  <c r="H16" i="9"/>
  <c r="J16" i="9"/>
  <c r="B18" i="9"/>
  <c r="C18" i="9"/>
  <c r="E18" i="9"/>
  <c r="F18" i="9" s="1"/>
  <c r="G18" i="9"/>
  <c r="I18" i="9"/>
  <c r="J18" i="9" s="1"/>
  <c r="D19" i="9"/>
  <c r="F19" i="9"/>
  <c r="H19" i="9"/>
  <c r="J19" i="9"/>
  <c r="D20" i="9"/>
  <c r="F20" i="9"/>
  <c r="H20" i="9"/>
  <c r="J20" i="9"/>
  <c r="D21" i="9"/>
  <c r="F21" i="9"/>
  <c r="H21" i="9"/>
  <c r="J21" i="9"/>
  <c r="D22" i="9"/>
  <c r="F22" i="9"/>
  <c r="H22" i="9"/>
  <c r="J22" i="9"/>
  <c r="B24" i="9"/>
  <c r="C24" i="9"/>
  <c r="E24" i="9"/>
  <c r="F24" i="9" s="1"/>
  <c r="G24" i="9"/>
  <c r="I24" i="9"/>
  <c r="J24" i="9" s="1"/>
  <c r="D25" i="9"/>
  <c r="F25" i="9"/>
  <c r="H25" i="9"/>
  <c r="J25" i="9"/>
  <c r="D26" i="9"/>
  <c r="F26" i="9"/>
  <c r="H26" i="9"/>
  <c r="J26" i="9"/>
  <c r="D27" i="9"/>
  <c r="F27" i="9"/>
  <c r="H27" i="9"/>
  <c r="J27" i="9"/>
  <c r="D28" i="9"/>
  <c r="F28" i="9"/>
  <c r="H28" i="9"/>
  <c r="J28" i="9"/>
  <c r="B30" i="9"/>
  <c r="C30" i="9"/>
  <c r="D30" i="9" s="1"/>
  <c r="E30" i="9"/>
  <c r="G30" i="9"/>
  <c r="I30" i="9"/>
  <c r="D31" i="9"/>
  <c r="F31" i="9"/>
  <c r="H31" i="9"/>
  <c r="J31" i="9"/>
  <c r="D32" i="9"/>
  <c r="F32" i="9"/>
  <c r="H32" i="9"/>
  <c r="J32" i="9"/>
  <c r="D33" i="9"/>
  <c r="F33" i="9"/>
  <c r="H33" i="9"/>
  <c r="J33" i="9"/>
  <c r="D34" i="9"/>
  <c r="F34" i="9"/>
  <c r="H34" i="9"/>
  <c r="J34" i="9"/>
  <c r="B36" i="9"/>
  <c r="C36" i="9"/>
  <c r="D36" i="9"/>
  <c r="E36" i="9"/>
  <c r="F36" i="9"/>
  <c r="G36" i="9"/>
  <c r="H36" i="9" s="1"/>
  <c r="I36" i="9"/>
  <c r="J36" i="9" s="1"/>
  <c r="D37" i="9"/>
  <c r="F37" i="9"/>
  <c r="H37" i="9"/>
  <c r="J37" i="9"/>
  <c r="D38" i="9"/>
  <c r="F38" i="9"/>
  <c r="H38" i="9"/>
  <c r="J38" i="9"/>
  <c r="D39" i="9"/>
  <c r="F39" i="9"/>
  <c r="H39" i="9"/>
  <c r="J39" i="9"/>
  <c r="D40" i="9"/>
  <c r="F40" i="9"/>
  <c r="H40" i="9"/>
  <c r="J40" i="9"/>
  <c r="B42" i="9"/>
  <c r="C42" i="9"/>
  <c r="D42" i="9" s="1"/>
  <c r="E42" i="9"/>
  <c r="F42" i="9" s="1"/>
  <c r="G42" i="9"/>
  <c r="H42" i="9" s="1"/>
  <c r="I42" i="9"/>
  <c r="J42" i="9" s="1"/>
  <c r="D43" i="9"/>
  <c r="F43" i="9"/>
  <c r="H43" i="9"/>
  <c r="J43" i="9"/>
  <c r="D44" i="9"/>
  <c r="F44" i="9"/>
  <c r="H44" i="9"/>
  <c r="J44" i="9"/>
  <c r="D45" i="9"/>
  <c r="F45" i="9"/>
  <c r="H45" i="9"/>
  <c r="J45" i="9"/>
  <c r="D46" i="9"/>
  <c r="F46" i="9"/>
  <c r="H46" i="9"/>
  <c r="J46" i="9"/>
  <c r="B48" i="9"/>
  <c r="C48" i="9"/>
  <c r="E48" i="9"/>
  <c r="G48" i="9"/>
  <c r="I48" i="9"/>
  <c r="D49" i="9"/>
  <c r="F49" i="9"/>
  <c r="H49" i="9"/>
  <c r="J49" i="9"/>
  <c r="D50" i="9"/>
  <c r="F50" i="9"/>
  <c r="H50" i="9"/>
  <c r="J50" i="9"/>
  <c r="D51" i="9"/>
  <c r="F51" i="9"/>
  <c r="H51" i="9"/>
  <c r="J51" i="9"/>
  <c r="D52" i="9"/>
  <c r="F52" i="9"/>
  <c r="H52" i="9"/>
  <c r="J52" i="9"/>
  <c r="B54" i="9"/>
  <c r="C54" i="9"/>
  <c r="D54" i="9" s="1"/>
  <c r="E54" i="9"/>
  <c r="F54" i="9" s="1"/>
  <c r="G54" i="9"/>
  <c r="H54" i="9" s="1"/>
  <c r="I54" i="9"/>
  <c r="J54" i="9" s="1"/>
  <c r="D55" i="9"/>
  <c r="F55" i="9"/>
  <c r="H55" i="9"/>
  <c r="J55" i="9"/>
  <c r="D56" i="9"/>
  <c r="F56" i="9"/>
  <c r="H56" i="9"/>
  <c r="J56" i="9"/>
  <c r="D57" i="9"/>
  <c r="F57" i="9"/>
  <c r="H57" i="9"/>
  <c r="J57" i="9"/>
  <c r="D58" i="9"/>
  <c r="F58" i="9"/>
  <c r="H58" i="9"/>
  <c r="J58" i="9"/>
  <c r="B60" i="9"/>
  <c r="F60" i="9" s="1"/>
  <c r="C60" i="9"/>
  <c r="D60" i="9" s="1"/>
  <c r="E60" i="9"/>
  <c r="G60" i="9"/>
  <c r="H60" i="9"/>
  <c r="I60" i="9"/>
  <c r="D61" i="9"/>
  <c r="F61" i="9"/>
  <c r="H61" i="9"/>
  <c r="J61" i="9"/>
  <c r="D62" i="9"/>
  <c r="F62" i="9"/>
  <c r="H62" i="9"/>
  <c r="J62" i="9"/>
  <c r="D63" i="9"/>
  <c r="F63" i="9"/>
  <c r="H63" i="9"/>
  <c r="J63" i="9"/>
  <c r="D64" i="9"/>
  <c r="F64" i="9"/>
  <c r="H64" i="9"/>
  <c r="J64" i="9"/>
  <c r="B66" i="9"/>
  <c r="F66" i="9" s="1"/>
  <c r="C66" i="9"/>
  <c r="E66" i="9"/>
  <c r="G66" i="9"/>
  <c r="H66" i="9" s="1"/>
  <c r="I66" i="9"/>
  <c r="J66" i="9" s="1"/>
  <c r="D67" i="9"/>
  <c r="F67" i="9"/>
  <c r="H67" i="9"/>
  <c r="J67" i="9"/>
  <c r="D68" i="9"/>
  <c r="F68" i="9"/>
  <c r="H68" i="9"/>
  <c r="J68" i="9"/>
  <c r="D69" i="9"/>
  <c r="F69" i="9"/>
  <c r="H69" i="9"/>
  <c r="J69" i="9"/>
  <c r="D70" i="9"/>
  <c r="F70" i="9"/>
  <c r="H70" i="9"/>
  <c r="J70" i="9"/>
  <c r="C6" i="10"/>
  <c r="D6" i="10"/>
  <c r="E6" i="10"/>
  <c r="F6" i="10"/>
  <c r="G6" i="10"/>
  <c r="H6" i="10"/>
  <c r="I6" i="10"/>
  <c r="J6" i="10"/>
  <c r="K6" i="10"/>
  <c r="L6" i="10"/>
  <c r="M6" i="10"/>
  <c r="C7" i="10"/>
  <c r="D7" i="10"/>
  <c r="E7" i="10"/>
  <c r="F7" i="10"/>
  <c r="G7" i="10"/>
  <c r="H7" i="10"/>
  <c r="I7" i="10"/>
  <c r="J7" i="10"/>
  <c r="K7" i="10"/>
  <c r="L7" i="10"/>
  <c r="M7" i="10"/>
  <c r="C8" i="10"/>
  <c r="D8" i="10"/>
  <c r="E8" i="10"/>
  <c r="F8" i="10"/>
  <c r="G8" i="10"/>
  <c r="H8" i="10"/>
  <c r="I8" i="10"/>
  <c r="J8" i="10"/>
  <c r="K8" i="10"/>
  <c r="L8" i="10"/>
  <c r="M8" i="10"/>
  <c r="C9" i="10"/>
  <c r="D9" i="10"/>
  <c r="E9" i="10"/>
  <c r="F9" i="10"/>
  <c r="G9" i="10"/>
  <c r="H9" i="10"/>
  <c r="I9" i="10"/>
  <c r="J9" i="10"/>
  <c r="K9" i="10"/>
  <c r="L9" i="10"/>
  <c r="M9" i="10"/>
  <c r="C10" i="10"/>
  <c r="D10" i="10"/>
  <c r="E10" i="10"/>
  <c r="F10" i="10"/>
  <c r="G10" i="10"/>
  <c r="H10" i="10"/>
  <c r="I10" i="10"/>
  <c r="J10" i="10"/>
  <c r="K10" i="10"/>
  <c r="L10" i="10"/>
  <c r="M10" i="10"/>
  <c r="C11" i="10"/>
  <c r="D11" i="10"/>
  <c r="E11" i="10"/>
  <c r="F11" i="10"/>
  <c r="G11" i="10"/>
  <c r="H11" i="10"/>
  <c r="I11" i="10"/>
  <c r="J11" i="10"/>
  <c r="K11" i="10"/>
  <c r="L11" i="10"/>
  <c r="M11" i="10"/>
  <c r="C12" i="10"/>
  <c r="D12" i="10"/>
  <c r="E12" i="10"/>
  <c r="F12" i="10"/>
  <c r="G12" i="10"/>
  <c r="H12" i="10"/>
  <c r="I12" i="10"/>
  <c r="J12" i="10"/>
  <c r="K12" i="10"/>
  <c r="L12" i="10"/>
  <c r="M12" i="10"/>
  <c r="C13" i="10"/>
  <c r="D13" i="10"/>
  <c r="E13" i="10"/>
  <c r="F13" i="10"/>
  <c r="G13" i="10"/>
  <c r="H13" i="10"/>
  <c r="I13" i="10"/>
  <c r="J13" i="10"/>
  <c r="K13" i="10"/>
  <c r="L13" i="10"/>
  <c r="M13" i="10"/>
  <c r="C14" i="10"/>
  <c r="D14" i="10"/>
  <c r="E14" i="10"/>
  <c r="F14" i="10"/>
  <c r="G14" i="10"/>
  <c r="H14" i="10"/>
  <c r="I14" i="10"/>
  <c r="J14" i="10"/>
  <c r="K14" i="10"/>
  <c r="L14" i="10"/>
  <c r="M14" i="10"/>
  <c r="C15" i="10"/>
  <c r="D15" i="10"/>
  <c r="E15" i="10"/>
  <c r="F15" i="10"/>
  <c r="G15" i="10"/>
  <c r="H15" i="10"/>
  <c r="I15" i="10"/>
  <c r="J15" i="10"/>
  <c r="K15" i="10"/>
  <c r="L15" i="10"/>
  <c r="M15" i="10"/>
  <c r="C16" i="10"/>
  <c r="D16" i="10"/>
  <c r="E16" i="10"/>
  <c r="F16" i="10"/>
  <c r="G16" i="10"/>
  <c r="H16" i="10"/>
  <c r="I16" i="10"/>
  <c r="J16" i="10"/>
  <c r="K16" i="10"/>
  <c r="L16" i="10"/>
  <c r="M16" i="10"/>
  <c r="C17" i="10"/>
  <c r="D17" i="10"/>
  <c r="E17" i="10"/>
  <c r="F17" i="10"/>
  <c r="G17" i="10"/>
  <c r="H17" i="10"/>
  <c r="I17" i="10"/>
  <c r="J17" i="10"/>
  <c r="K17" i="10"/>
  <c r="L17" i="10"/>
  <c r="M17" i="10"/>
  <c r="B18" i="10"/>
  <c r="B19" i="10"/>
  <c r="B20" i="10"/>
  <c r="B21" i="10"/>
  <c r="B22" i="10"/>
  <c r="B23" i="10"/>
  <c r="B24" i="10"/>
  <c r="B25" i="10"/>
  <c r="B26" i="10"/>
  <c r="B27" i="10"/>
  <c r="B28" i="10"/>
  <c r="C29" i="10"/>
  <c r="D29" i="10"/>
  <c r="E29" i="10"/>
  <c r="F29" i="10"/>
  <c r="G29" i="10"/>
  <c r="H29" i="10"/>
  <c r="I29" i="10"/>
  <c r="J29" i="10"/>
  <c r="K29" i="10"/>
  <c r="L29" i="10"/>
  <c r="M29" i="10"/>
  <c r="B30" i="10"/>
  <c r="B31" i="10"/>
  <c r="B32" i="10"/>
  <c r="B33" i="10"/>
  <c r="B34" i="10"/>
  <c r="B35" i="10"/>
  <c r="B36" i="10"/>
  <c r="B37" i="10"/>
  <c r="B38" i="10"/>
  <c r="B39" i="10"/>
  <c r="B40" i="10"/>
  <c r="C4" i="11"/>
  <c r="D4" i="11"/>
  <c r="E4" i="11"/>
  <c r="F4" i="11"/>
  <c r="G4" i="11"/>
  <c r="H4" i="11"/>
  <c r="I4" i="11"/>
  <c r="C5" i="11"/>
  <c r="D5" i="11"/>
  <c r="E5" i="11"/>
  <c r="F5" i="11"/>
  <c r="G5" i="11"/>
  <c r="H5" i="11"/>
  <c r="I5" i="11"/>
  <c r="C6" i="11"/>
  <c r="D6" i="11"/>
  <c r="E6" i="11"/>
  <c r="F6" i="11"/>
  <c r="G6" i="11"/>
  <c r="H6" i="11"/>
  <c r="I6" i="11"/>
  <c r="C7" i="11"/>
  <c r="D7" i="11"/>
  <c r="E7" i="11"/>
  <c r="F7" i="11"/>
  <c r="G7" i="11"/>
  <c r="H7" i="11"/>
  <c r="I7" i="11"/>
  <c r="C8" i="11"/>
  <c r="D8" i="11"/>
  <c r="E8" i="11"/>
  <c r="F8" i="11"/>
  <c r="G8" i="11"/>
  <c r="H8" i="11"/>
  <c r="I8" i="11"/>
  <c r="C9" i="11"/>
  <c r="D9" i="11"/>
  <c r="E9" i="11"/>
  <c r="F9" i="11"/>
  <c r="G9" i="11"/>
  <c r="H9" i="11"/>
  <c r="I9" i="11"/>
  <c r="C10" i="11"/>
  <c r="D10" i="11"/>
  <c r="E10" i="11"/>
  <c r="F10" i="11"/>
  <c r="G10" i="11"/>
  <c r="H10" i="11"/>
  <c r="I10" i="11"/>
  <c r="C11" i="11"/>
  <c r="D11" i="11"/>
  <c r="E11" i="11"/>
  <c r="F11" i="11"/>
  <c r="G11" i="11"/>
  <c r="H11" i="11"/>
  <c r="I11" i="11"/>
  <c r="C13" i="11"/>
  <c r="D13" i="11"/>
  <c r="D3" i="11" s="1"/>
  <c r="E13" i="11"/>
  <c r="E3" i="11" s="1"/>
  <c r="F13" i="11"/>
  <c r="G13" i="11"/>
  <c r="H13" i="11"/>
  <c r="I13" i="11"/>
  <c r="B14" i="11"/>
  <c r="B4" i="11" s="1"/>
  <c r="B15" i="11"/>
  <c r="B16" i="11"/>
  <c r="B6" i="11" s="1"/>
  <c r="B17" i="11"/>
  <c r="B18" i="11"/>
  <c r="B19" i="11"/>
  <c r="B20" i="11"/>
  <c r="B21" i="11"/>
  <c r="C23" i="11"/>
  <c r="D23" i="11"/>
  <c r="E23" i="11"/>
  <c r="F23" i="11"/>
  <c r="G23" i="11"/>
  <c r="H23" i="11"/>
  <c r="I23" i="11"/>
  <c r="B24" i="11"/>
  <c r="B25" i="11"/>
  <c r="B26" i="11"/>
  <c r="B27" i="11"/>
  <c r="B28" i="11"/>
  <c r="B29" i="11"/>
  <c r="B30" i="11"/>
  <c r="B31" i="11"/>
  <c r="C5" i="12"/>
  <c r="D5" i="12"/>
  <c r="E5" i="12"/>
  <c r="F5" i="12"/>
  <c r="G5" i="12"/>
  <c r="H5" i="12"/>
  <c r="I5" i="12"/>
  <c r="B6" i="12"/>
  <c r="B7" i="12"/>
  <c r="B8" i="12"/>
  <c r="B9" i="12"/>
  <c r="B10" i="12"/>
  <c r="B11" i="12"/>
  <c r="B12" i="12"/>
  <c r="B13" i="12"/>
  <c r="B14" i="12"/>
  <c r="B15" i="12"/>
  <c r="B6" i="3"/>
  <c r="D6" i="3" s="1"/>
  <c r="C6" i="3"/>
  <c r="E6" i="3"/>
  <c r="F6" i="3"/>
  <c r="D7" i="3"/>
  <c r="D8" i="3"/>
  <c r="D9" i="3"/>
  <c r="D10" i="3"/>
  <c r="D11" i="3"/>
  <c r="D12" i="3"/>
  <c r="D13" i="3"/>
  <c r="B8" i="14"/>
  <c r="E14" i="14"/>
  <c r="E30" i="14"/>
  <c r="B34" i="14"/>
  <c r="E38" i="14"/>
  <c r="B6" i="14" s="1"/>
  <c r="B85" i="14"/>
  <c r="C5" i="13"/>
  <c r="D5" i="13"/>
  <c r="B6" i="13"/>
  <c r="E6" i="13"/>
  <c r="B7" i="13"/>
  <c r="E7" i="13"/>
  <c r="B8" i="13"/>
  <c r="E8" i="13"/>
  <c r="B9" i="13"/>
  <c r="E9" i="13"/>
  <c r="B10" i="13"/>
  <c r="E10" i="13"/>
  <c r="B11" i="13"/>
  <c r="E11" i="13"/>
  <c r="B12" i="13"/>
  <c r="E12" i="13"/>
  <c r="B13" i="13"/>
  <c r="E13" i="13"/>
  <c r="B14" i="13"/>
  <c r="E14" i="13"/>
  <c r="B15" i="13"/>
  <c r="E15" i="13"/>
  <c r="C17" i="13"/>
  <c r="E17" i="13" s="1"/>
  <c r="D17" i="13"/>
  <c r="B18" i="13"/>
  <c r="E18" i="13"/>
  <c r="B19" i="13"/>
  <c r="E19" i="13"/>
  <c r="B6" i="2"/>
  <c r="C6" i="2"/>
  <c r="B7" i="2"/>
  <c r="C7" i="2"/>
  <c r="B8" i="2"/>
  <c r="C8" i="2"/>
  <c r="B9" i="2"/>
  <c r="C9" i="2"/>
  <c r="B10" i="2"/>
  <c r="C10" i="2"/>
  <c r="B11" i="2"/>
  <c r="D12" i="2" s="1"/>
  <c r="C11" i="2"/>
  <c r="E11" i="2"/>
  <c r="E12" i="2"/>
  <c r="E13" i="2"/>
  <c r="D14" i="2"/>
  <c r="E14" i="2"/>
  <c r="E15" i="2"/>
  <c r="E16" i="2"/>
  <c r="B17" i="2"/>
  <c r="D19" i="2" s="1"/>
  <c r="C17" i="2"/>
  <c r="E18" i="2" s="1"/>
  <c r="D17" i="2"/>
  <c r="D20" i="2"/>
  <c r="E20" i="2"/>
  <c r="D21" i="2"/>
  <c r="D22" i="2"/>
  <c r="B23" i="2"/>
  <c r="D24" i="2" s="1"/>
  <c r="C23" i="2"/>
  <c r="E25" i="2" s="1"/>
  <c r="D23" i="2"/>
  <c r="D28" i="2"/>
  <c r="B29" i="2"/>
  <c r="D29" i="2" s="1"/>
  <c r="C29" i="2"/>
  <c r="E31" i="2" s="1"/>
  <c r="E30" i="2"/>
  <c r="D31" i="2"/>
  <c r="D32" i="2"/>
  <c r="E32" i="2"/>
  <c r="E33" i="2"/>
  <c r="E34" i="2"/>
  <c r="B35" i="2"/>
  <c r="D36" i="2" s="1"/>
  <c r="C35" i="2"/>
  <c r="E35" i="2"/>
  <c r="E36" i="2"/>
  <c r="E37" i="2"/>
  <c r="D38" i="2"/>
  <c r="E38" i="2"/>
  <c r="E39" i="2"/>
  <c r="E40" i="2"/>
  <c r="B41" i="2"/>
  <c r="D43" i="2" s="1"/>
  <c r="C41" i="2"/>
  <c r="E42" i="2" s="1"/>
  <c r="D44" i="2"/>
  <c r="E44" i="2"/>
  <c r="D45" i="2"/>
  <c r="D46" i="2"/>
  <c r="B47" i="2"/>
  <c r="D50" i="2" s="1"/>
  <c r="C47" i="2"/>
  <c r="E49" i="2" s="1"/>
  <c r="D47" i="2"/>
  <c r="D48" i="2"/>
  <c r="D49" i="2"/>
  <c r="D52" i="2"/>
  <c r="B53" i="2"/>
  <c r="D53" i="2" s="1"/>
  <c r="C53" i="2"/>
  <c r="E55" i="2" s="1"/>
  <c r="E54" i="2"/>
  <c r="D55" i="2"/>
  <c r="D56" i="2"/>
  <c r="E56" i="2"/>
  <c r="E57" i="2"/>
  <c r="B59" i="2"/>
  <c r="D60" i="2" s="1"/>
  <c r="C59" i="2"/>
  <c r="E59" i="2"/>
  <c r="E60" i="2"/>
  <c r="E61" i="2"/>
  <c r="D62" i="2"/>
  <c r="E62" i="2"/>
  <c r="E63" i="2"/>
  <c r="E64" i="2"/>
  <c r="B65" i="2"/>
  <c r="D67" i="2" s="1"/>
  <c r="C65" i="2"/>
  <c r="E66" i="2" s="1"/>
  <c r="D68" i="2"/>
  <c r="E68" i="2"/>
  <c r="B71" i="2"/>
  <c r="D74" i="2" s="1"/>
  <c r="C71" i="2"/>
  <c r="E73" i="2" s="1"/>
  <c r="D71" i="2"/>
  <c r="D72" i="2"/>
  <c r="D73" i="2"/>
  <c r="D76" i="2"/>
  <c r="C4" i="4"/>
  <c r="D4" i="4"/>
  <c r="E4" i="4"/>
  <c r="E18" i="4" s="1"/>
  <c r="F4" i="4"/>
  <c r="F18" i="4" s="1"/>
  <c r="F20" i="4" s="1"/>
  <c r="G4" i="4"/>
  <c r="G18" i="4" s="1"/>
  <c r="G20" i="4" s="1"/>
  <c r="H4" i="4"/>
  <c r="H18" i="4" s="1"/>
  <c r="H20" i="4" s="1"/>
  <c r="B5" i="4"/>
  <c r="B6" i="4"/>
  <c r="B7" i="4"/>
  <c r="B8" i="4"/>
  <c r="B9" i="4"/>
  <c r="B10" i="4"/>
  <c r="B11" i="4"/>
  <c r="B12" i="4"/>
  <c r="B13" i="4"/>
  <c r="B14" i="4"/>
  <c r="B15" i="4"/>
  <c r="B16" i="4"/>
  <c r="C18" i="4"/>
  <c r="C20" i="4" s="1"/>
  <c r="D18" i="4"/>
  <c r="D20" i="4" s="1"/>
  <c r="B19" i="4"/>
  <c r="C5" i="5"/>
  <c r="B5" i="5" s="1"/>
  <c r="D5" i="5"/>
  <c r="B6" i="5"/>
  <c r="B7" i="5"/>
  <c r="B8" i="5"/>
  <c r="B9" i="5"/>
  <c r="B10" i="5"/>
  <c r="B11" i="5"/>
  <c r="B12" i="5"/>
  <c r="B13" i="5"/>
  <c r="C14" i="5"/>
  <c r="B14" i="5" s="1"/>
  <c r="D14" i="5"/>
  <c r="D4" i="5" s="1"/>
  <c r="B15" i="5"/>
  <c r="B16" i="5"/>
  <c r="E81" i="7" l="1"/>
  <c r="E69" i="7"/>
  <c r="E106" i="7"/>
  <c r="E98" i="7"/>
  <c r="E107" i="7"/>
  <c r="B14" i="10"/>
  <c r="F175" i="7"/>
  <c r="B5" i="2"/>
  <c r="B9" i="11"/>
  <c r="H18" i="9"/>
  <c r="B7" i="8"/>
  <c r="G355" i="7"/>
  <c r="G349" i="7"/>
  <c r="G343" i="7"/>
  <c r="G337" i="7"/>
  <c r="G327" i="7"/>
  <c r="F313" i="7"/>
  <c r="G308" i="7"/>
  <c r="G257" i="7"/>
  <c r="G251" i="7"/>
  <c r="G245" i="7"/>
  <c r="G199" i="7"/>
  <c r="F171" i="7"/>
  <c r="F149" i="7"/>
  <c r="F143" i="7"/>
  <c r="B125" i="7"/>
  <c r="E143" i="7" s="1"/>
  <c r="F97" i="7"/>
  <c r="F204" i="7"/>
  <c r="E86" i="7"/>
  <c r="F159" i="7"/>
  <c r="D70" i="2"/>
  <c r="E53" i="2"/>
  <c r="E29" i="2"/>
  <c r="B8" i="11"/>
  <c r="B9" i="10"/>
  <c r="B18" i="8"/>
  <c r="I6" i="8"/>
  <c r="F327" i="7"/>
  <c r="G222" i="7"/>
  <c r="G216" i="7"/>
  <c r="F207" i="7"/>
  <c r="F203" i="7"/>
  <c r="F199" i="7"/>
  <c r="F189" i="7"/>
  <c r="F158" i="7"/>
  <c r="E115" i="7"/>
  <c r="F101" i="7"/>
  <c r="E97" i="7"/>
  <c r="E68" i="7"/>
  <c r="F167" i="7"/>
  <c r="D69" i="2"/>
  <c r="B7" i="11"/>
  <c r="D66" i="9"/>
  <c r="J30" i="9"/>
  <c r="F7" i="9"/>
  <c r="H6" i="8"/>
  <c r="F317" i="7"/>
  <c r="G307" i="7"/>
  <c r="F193" i="7"/>
  <c r="E158" i="7"/>
  <c r="G148" i="7"/>
  <c r="G142" i="7"/>
  <c r="G136" i="7"/>
  <c r="G130" i="7"/>
  <c r="E110" i="7"/>
  <c r="E101" i="7"/>
  <c r="F96" i="7"/>
  <c r="B65" i="7"/>
  <c r="E83" i="7" s="1"/>
  <c r="F309" i="7"/>
  <c r="E176" i="7"/>
  <c r="F179" i="7"/>
  <c r="B155" i="7"/>
  <c r="C5" i="2"/>
  <c r="B11" i="10"/>
  <c r="H30" i="9"/>
  <c r="D18" i="9"/>
  <c r="B16" i="8"/>
  <c r="G6" i="8"/>
  <c r="F307" i="7"/>
  <c r="G221" i="7"/>
  <c r="F188" i="7"/>
  <c r="F178" i="7"/>
  <c r="F174" i="7"/>
  <c r="F166" i="7"/>
  <c r="F162" i="7"/>
  <c r="F157" i="7"/>
  <c r="F148" i="7"/>
  <c r="F142" i="7"/>
  <c r="F136" i="7"/>
  <c r="F130" i="7"/>
  <c r="F100" i="7"/>
  <c r="E96" i="7"/>
  <c r="E88" i="7"/>
  <c r="E168" i="7"/>
  <c r="E144" i="7"/>
  <c r="D6" i="2"/>
  <c r="F30" i="9"/>
  <c r="B21" i="8"/>
  <c r="B9" i="8"/>
  <c r="B15" i="8"/>
  <c r="F6" i="8"/>
  <c r="F321" i="7"/>
  <c r="F206" i="7"/>
  <c r="F202" i="7"/>
  <c r="F198" i="7"/>
  <c r="F170" i="7"/>
  <c r="E157" i="7"/>
  <c r="E142" i="7"/>
  <c r="E105" i="7"/>
  <c r="E100" i="7"/>
  <c r="G95" i="7"/>
  <c r="E74" i="7"/>
  <c r="B7" i="10"/>
  <c r="D75" i="2"/>
  <c r="E67" i="2"/>
  <c r="D51" i="2"/>
  <c r="E43" i="2"/>
  <c r="D27" i="2"/>
  <c r="E19" i="2"/>
  <c r="B13" i="10"/>
  <c r="B8" i="10"/>
  <c r="J10" i="9"/>
  <c r="E6" i="8"/>
  <c r="F311" i="7"/>
  <c r="G306" i="7"/>
  <c r="F192" i="7"/>
  <c r="F156" i="7"/>
  <c r="F141" i="7"/>
  <c r="E118" i="7"/>
  <c r="E109" i="7"/>
  <c r="F104" i="7"/>
  <c r="F95" i="7"/>
  <c r="E84" i="7"/>
  <c r="F163" i="7"/>
  <c r="E74" i="2"/>
  <c r="D66" i="2"/>
  <c r="E50" i="2"/>
  <c r="D42" i="2"/>
  <c r="E26" i="2"/>
  <c r="D18" i="2"/>
  <c r="B5" i="13"/>
  <c r="I3" i="11"/>
  <c r="D24" i="9"/>
  <c r="D6" i="8"/>
  <c r="G352" i="7"/>
  <c r="G346" i="7"/>
  <c r="G340" i="7"/>
  <c r="F325" i="7"/>
  <c r="G320" i="7"/>
  <c r="G260" i="7"/>
  <c r="G254" i="7"/>
  <c r="G248" i="7"/>
  <c r="F197" i="7"/>
  <c r="F177" i="7"/>
  <c r="F173" i="7"/>
  <c r="F165" i="7"/>
  <c r="F161" i="7"/>
  <c r="F146" i="7"/>
  <c r="G134" i="7"/>
  <c r="F128" i="7"/>
  <c r="E104" i="7"/>
  <c r="F99" i="7"/>
  <c r="E70" i="7"/>
  <c r="G66" i="7"/>
  <c r="E164" i="7"/>
  <c r="B275" i="7"/>
  <c r="D65" i="2"/>
  <c r="E58" i="2"/>
  <c r="D41" i="2"/>
  <c r="D26" i="2"/>
  <c r="E10" i="2"/>
  <c r="B11" i="11"/>
  <c r="B15" i="10"/>
  <c r="B10" i="10"/>
  <c r="B12" i="8"/>
  <c r="C6" i="8"/>
  <c r="F315" i="7"/>
  <c r="F209" i="7"/>
  <c r="F205" i="7"/>
  <c r="F201" i="7"/>
  <c r="E177" i="7"/>
  <c r="E173" i="7"/>
  <c r="F169" i="7"/>
  <c r="E161" i="7"/>
  <c r="F155" i="7"/>
  <c r="E146" i="7"/>
  <c r="F140" i="7"/>
  <c r="F134" i="7"/>
  <c r="E113" i="7"/>
  <c r="E108" i="7"/>
  <c r="E80" i="7"/>
  <c r="E116" i="7"/>
  <c r="F195" i="7"/>
  <c r="E72" i="7"/>
  <c r="B4" i="4"/>
  <c r="D25" i="2"/>
  <c r="E5" i="13"/>
  <c r="G3" i="11"/>
  <c r="J60" i="9"/>
  <c r="F10" i="9"/>
  <c r="B23" i="8"/>
  <c r="F329" i="7"/>
  <c r="F305" i="7"/>
  <c r="F196" i="7"/>
  <c r="F191" i="7"/>
  <c r="F185" i="7"/>
  <c r="E169" i="7"/>
  <c r="F145" i="7"/>
  <c r="E117" i="7"/>
  <c r="F103" i="7"/>
  <c r="F98" i="7"/>
  <c r="E66" i="7"/>
  <c r="F323" i="7"/>
  <c r="F190" i="7"/>
  <c r="E102" i="7"/>
  <c r="F3" i="11"/>
  <c r="B17" i="10"/>
  <c r="D10" i="9"/>
  <c r="B10" i="8"/>
  <c r="F319" i="7"/>
  <c r="F176" i="7"/>
  <c r="F172" i="7"/>
  <c r="F168" i="7"/>
  <c r="F164" i="7"/>
  <c r="E112" i="7"/>
  <c r="E76" i="7"/>
  <c r="E5" i="2"/>
  <c r="E8" i="2"/>
  <c r="B18" i="4"/>
  <c r="B20" i="4" s="1"/>
  <c r="E20" i="4"/>
  <c r="D5" i="2"/>
  <c r="D9" i="2"/>
  <c r="D10" i="2"/>
  <c r="D63" i="2"/>
  <c r="D39" i="2"/>
  <c r="D35" i="2"/>
  <c r="D15" i="2"/>
  <c r="D11" i="2"/>
  <c r="E9" i="2"/>
  <c r="E6" i="2"/>
  <c r="H9" i="9"/>
  <c r="D9" i="9"/>
  <c r="F9" i="9"/>
  <c r="E305" i="7"/>
  <c r="E307" i="7"/>
  <c r="E309" i="7"/>
  <c r="E311" i="7"/>
  <c r="E313" i="7"/>
  <c r="E315" i="7"/>
  <c r="E317" i="7"/>
  <c r="E319" i="7"/>
  <c r="E321" i="7"/>
  <c r="E323" i="7"/>
  <c r="E325" i="7"/>
  <c r="E327" i="7"/>
  <c r="E329" i="7"/>
  <c r="E306" i="7"/>
  <c r="E308" i="7"/>
  <c r="E310" i="7"/>
  <c r="E312" i="7"/>
  <c r="E314" i="7"/>
  <c r="E316" i="7"/>
  <c r="E318" i="7"/>
  <c r="E320" i="7"/>
  <c r="E322" i="7"/>
  <c r="E324" i="7"/>
  <c r="E326" i="7"/>
  <c r="E328" i="7"/>
  <c r="C4" i="5"/>
  <c r="B4" i="5" s="1"/>
  <c r="D59" i="2"/>
  <c r="E76" i="2"/>
  <c r="E72" i="2"/>
  <c r="E69" i="2"/>
  <c r="E65" i="2"/>
  <c r="E52" i="2"/>
  <c r="E48" i="2"/>
  <c r="E45" i="2"/>
  <c r="E41" i="2"/>
  <c r="E28" i="2"/>
  <c r="E24" i="2"/>
  <c r="E21" i="2"/>
  <c r="E17" i="2"/>
  <c r="B12" i="10"/>
  <c r="H48" i="9"/>
  <c r="D48" i="9"/>
  <c r="F48" i="9"/>
  <c r="B245" i="7"/>
  <c r="F246" i="7"/>
  <c r="F248" i="7"/>
  <c r="F250" i="7"/>
  <c r="F252" i="7"/>
  <c r="F254" i="7"/>
  <c r="F256" i="7"/>
  <c r="F258" i="7"/>
  <c r="F260" i="7"/>
  <c r="F262" i="7"/>
  <c r="F264" i="7"/>
  <c r="F266" i="7"/>
  <c r="F268" i="7"/>
  <c r="F245" i="7"/>
  <c r="F247" i="7"/>
  <c r="F249" i="7"/>
  <c r="F251" i="7"/>
  <c r="F253" i="7"/>
  <c r="F255" i="7"/>
  <c r="F257" i="7"/>
  <c r="F259" i="7"/>
  <c r="F261" i="7"/>
  <c r="F263" i="7"/>
  <c r="F265" i="7"/>
  <c r="F267" i="7"/>
  <c r="F269" i="7"/>
  <c r="E75" i="2"/>
  <c r="E71" i="2"/>
  <c r="E51" i="2"/>
  <c r="E47" i="2"/>
  <c r="E27" i="2"/>
  <c r="E23" i="2"/>
  <c r="D8" i="2"/>
  <c r="B29" i="10"/>
  <c r="B16" i="10"/>
  <c r="J9" i="9"/>
  <c r="D61" i="2"/>
  <c r="D58" i="2"/>
  <c r="D54" i="2"/>
  <c r="D37" i="2"/>
  <c r="D34" i="2"/>
  <c r="D30" i="2"/>
  <c r="D13" i="2"/>
  <c r="B17" i="13"/>
  <c r="B5" i="11"/>
  <c r="B13" i="11"/>
  <c r="C3" i="11"/>
  <c r="I6" i="9"/>
  <c r="B23" i="11"/>
  <c r="J48" i="9"/>
  <c r="E291" i="7"/>
  <c r="E125" i="7"/>
  <c r="E136" i="7"/>
  <c r="E130" i="7"/>
  <c r="E140" i="7"/>
  <c r="E148" i="7"/>
  <c r="E128" i="7"/>
  <c r="E138" i="7"/>
  <c r="E132" i="7"/>
  <c r="E126" i="7"/>
  <c r="D64" i="2"/>
  <c r="D57" i="2"/>
  <c r="D40" i="2"/>
  <c r="D33" i="2"/>
  <c r="D16" i="2"/>
  <c r="E7" i="2"/>
  <c r="B5" i="12"/>
  <c r="B6" i="10"/>
  <c r="C6" i="9"/>
  <c r="E137" i="7"/>
  <c r="E70" i="2"/>
  <c r="E46" i="2"/>
  <c r="E22" i="2"/>
  <c r="D7" i="2"/>
  <c r="B10" i="11"/>
  <c r="H3" i="11"/>
  <c r="B6" i="9"/>
  <c r="F6" i="9" s="1"/>
  <c r="B70" i="8"/>
  <c r="E276" i="7"/>
  <c r="E278" i="7"/>
  <c r="E280" i="7"/>
  <c r="E282" i="7"/>
  <c r="E284" i="7"/>
  <c r="E286" i="7"/>
  <c r="E288" i="7"/>
  <c r="E290" i="7"/>
  <c r="E292" i="7"/>
  <c r="E294" i="7"/>
  <c r="E296" i="7"/>
  <c r="E298" i="7"/>
  <c r="E147" i="7"/>
  <c r="E129" i="7"/>
  <c r="F328" i="7"/>
  <c r="F326" i="7"/>
  <c r="F324" i="7"/>
  <c r="F322" i="7"/>
  <c r="F320" i="7"/>
  <c r="F318" i="7"/>
  <c r="F316" i="7"/>
  <c r="F314" i="7"/>
  <c r="F312" i="7"/>
  <c r="F310" i="7"/>
  <c r="F308" i="7"/>
  <c r="F306" i="7"/>
  <c r="G193" i="7"/>
  <c r="G168" i="7"/>
  <c r="G156" i="7"/>
  <c r="G146" i="7"/>
  <c r="E135" i="7"/>
  <c r="B27" i="7"/>
  <c r="B23" i="7"/>
  <c r="B19" i="7"/>
  <c r="B15" i="7"/>
  <c r="B11" i="7"/>
  <c r="B7" i="7"/>
  <c r="H24" i="9"/>
  <c r="G6" i="9"/>
  <c r="H6" i="9" s="1"/>
  <c r="G299" i="7"/>
  <c r="G297" i="7"/>
  <c r="G295" i="7"/>
  <c r="G293" i="7"/>
  <c r="G291" i="7"/>
  <c r="G289" i="7"/>
  <c r="G287" i="7"/>
  <c r="G285" i="7"/>
  <c r="G283" i="7"/>
  <c r="G281" i="7"/>
  <c r="G279" i="7"/>
  <c r="G277" i="7"/>
  <c r="G275" i="7"/>
  <c r="G186" i="7"/>
  <c r="B185" i="7"/>
  <c r="E149" i="7"/>
  <c r="E141" i="7"/>
  <c r="G125" i="7"/>
  <c r="G127" i="7"/>
  <c r="G129" i="7"/>
  <c r="G131" i="7"/>
  <c r="G133" i="7"/>
  <c r="G135" i="7"/>
  <c r="G137" i="7"/>
  <c r="G139" i="7"/>
  <c r="G141" i="7"/>
  <c r="G143" i="7"/>
  <c r="G145" i="7"/>
  <c r="G147" i="7"/>
  <c r="G149" i="7"/>
  <c r="F358" i="7"/>
  <c r="F356" i="7"/>
  <c r="F354" i="7"/>
  <c r="F352" i="7"/>
  <c r="F350" i="7"/>
  <c r="F348" i="7"/>
  <c r="F346" i="7"/>
  <c r="F344" i="7"/>
  <c r="F342" i="7"/>
  <c r="F340" i="7"/>
  <c r="F338" i="7"/>
  <c r="F336" i="7"/>
  <c r="B335" i="7"/>
  <c r="F299" i="7"/>
  <c r="F297" i="7"/>
  <c r="F295" i="7"/>
  <c r="F293" i="7"/>
  <c r="F291" i="7"/>
  <c r="F289" i="7"/>
  <c r="F287" i="7"/>
  <c r="F285" i="7"/>
  <c r="F283" i="7"/>
  <c r="F281" i="7"/>
  <c r="F279" i="7"/>
  <c r="F277" i="7"/>
  <c r="F275" i="7"/>
  <c r="F238" i="7"/>
  <c r="F236" i="7"/>
  <c r="F234" i="7"/>
  <c r="F232" i="7"/>
  <c r="F230" i="7"/>
  <c r="F228" i="7"/>
  <c r="F226" i="7"/>
  <c r="F224" i="7"/>
  <c r="F222" i="7"/>
  <c r="F220" i="7"/>
  <c r="F218" i="7"/>
  <c r="F216" i="7"/>
  <c r="B215" i="7"/>
  <c r="G197" i="7"/>
  <c r="G188" i="7"/>
  <c r="F186" i="7"/>
  <c r="E156" i="7"/>
  <c r="G140" i="7"/>
  <c r="E131" i="7"/>
  <c r="F125" i="7"/>
  <c r="F127" i="7"/>
  <c r="F129" i="7"/>
  <c r="F131" i="7"/>
  <c r="F133" i="7"/>
  <c r="F135" i="7"/>
  <c r="F137" i="7"/>
  <c r="F139" i="7"/>
  <c r="E99" i="7"/>
  <c r="B38" i="8"/>
  <c r="B6" i="8" s="1"/>
  <c r="E188" i="7"/>
  <c r="E127" i="7"/>
  <c r="B29" i="7"/>
  <c r="B25" i="7"/>
  <c r="B21" i="7"/>
  <c r="B17" i="7"/>
  <c r="B13" i="7"/>
  <c r="B9" i="7"/>
  <c r="D5" i="7"/>
  <c r="G17" i="7" s="1"/>
  <c r="G298" i="7"/>
  <c r="G296" i="7"/>
  <c r="G294" i="7"/>
  <c r="G292" i="7"/>
  <c r="G290" i="7"/>
  <c r="G288" i="7"/>
  <c r="G286" i="7"/>
  <c r="G284" i="7"/>
  <c r="G282" i="7"/>
  <c r="G280" i="7"/>
  <c r="G278" i="7"/>
  <c r="G194" i="7"/>
  <c r="E190" i="7"/>
  <c r="G187" i="7"/>
  <c r="G155" i="7"/>
  <c r="G157" i="7"/>
  <c r="G159" i="7"/>
  <c r="G161" i="7"/>
  <c r="G163" i="7"/>
  <c r="G165" i="7"/>
  <c r="G167" i="7"/>
  <c r="G169" i="7"/>
  <c r="G171" i="7"/>
  <c r="G173" i="7"/>
  <c r="G175" i="7"/>
  <c r="G177" i="7"/>
  <c r="G179" i="7"/>
  <c r="E145" i="7"/>
  <c r="E133" i="7"/>
  <c r="G126" i="7"/>
  <c r="F35" i="7"/>
  <c r="F37" i="7"/>
  <c r="F39" i="7"/>
  <c r="F41" i="7"/>
  <c r="F43" i="7"/>
  <c r="F45" i="7"/>
  <c r="F47" i="7"/>
  <c r="F49" i="7"/>
  <c r="F51" i="7"/>
  <c r="F53" i="7"/>
  <c r="F55" i="7"/>
  <c r="F57" i="7"/>
  <c r="F59" i="7"/>
  <c r="B35" i="7"/>
  <c r="E56" i="7" s="1"/>
  <c r="F36" i="7"/>
  <c r="F38" i="7"/>
  <c r="F40" i="7"/>
  <c r="F42" i="7"/>
  <c r="F44" i="7"/>
  <c r="F46" i="7"/>
  <c r="F48" i="7"/>
  <c r="F50" i="7"/>
  <c r="F52" i="7"/>
  <c r="F54" i="7"/>
  <c r="F56" i="7"/>
  <c r="F58" i="7"/>
  <c r="C5" i="7"/>
  <c r="F26" i="7" s="1"/>
  <c r="F359" i="7"/>
  <c r="F357" i="7"/>
  <c r="F355" i="7"/>
  <c r="F353" i="7"/>
  <c r="F351" i="7"/>
  <c r="F349" i="7"/>
  <c r="F347" i="7"/>
  <c r="F345" i="7"/>
  <c r="F343" i="7"/>
  <c r="F341" i="7"/>
  <c r="F339" i="7"/>
  <c r="F337" i="7"/>
  <c r="F298" i="7"/>
  <c r="F296" i="7"/>
  <c r="F294" i="7"/>
  <c r="F292" i="7"/>
  <c r="F290" i="7"/>
  <c r="F288" i="7"/>
  <c r="F286" i="7"/>
  <c r="F284" i="7"/>
  <c r="F282" i="7"/>
  <c r="F280" i="7"/>
  <c r="F278" i="7"/>
  <c r="F276" i="7"/>
  <c r="F239" i="7"/>
  <c r="F237" i="7"/>
  <c r="F235" i="7"/>
  <c r="F233" i="7"/>
  <c r="F231" i="7"/>
  <c r="F229" i="7"/>
  <c r="F227" i="7"/>
  <c r="F225" i="7"/>
  <c r="F223" i="7"/>
  <c r="F221" i="7"/>
  <c r="F219" i="7"/>
  <c r="F217" i="7"/>
  <c r="G196" i="7"/>
  <c r="F194" i="7"/>
  <c r="E192" i="7"/>
  <c r="G164" i="7"/>
  <c r="E160" i="7"/>
  <c r="F147" i="7"/>
  <c r="G144" i="7"/>
  <c r="E139" i="7"/>
  <c r="G132" i="7"/>
  <c r="F126" i="7"/>
  <c r="E119" i="7"/>
  <c r="E111" i="7"/>
  <c r="E103" i="7"/>
  <c r="B28" i="7"/>
  <c r="B24" i="7"/>
  <c r="B20" i="7"/>
  <c r="B16" i="7"/>
  <c r="B12" i="7"/>
  <c r="B8" i="7"/>
  <c r="G29" i="7"/>
  <c r="G21" i="7"/>
  <c r="G13" i="7"/>
  <c r="B26" i="7"/>
  <c r="B22" i="7"/>
  <c r="B18" i="7"/>
  <c r="B14" i="7"/>
  <c r="B10" i="7"/>
  <c r="B6" i="7"/>
  <c r="E50" i="7"/>
  <c r="E46" i="7"/>
  <c r="E42" i="7"/>
  <c r="E38" i="7"/>
  <c r="G118" i="7"/>
  <c r="G116" i="7"/>
  <c r="G114" i="7"/>
  <c r="G112" i="7"/>
  <c r="G110" i="7"/>
  <c r="G108" i="7"/>
  <c r="G106" i="7"/>
  <c r="G104" i="7"/>
  <c r="G102" i="7"/>
  <c r="G100" i="7"/>
  <c r="G98" i="7"/>
  <c r="G59" i="7"/>
  <c r="G57" i="7"/>
  <c r="G55" i="7"/>
  <c r="G53" i="7"/>
  <c r="G51" i="7"/>
  <c r="G49" i="7"/>
  <c r="G47" i="7"/>
  <c r="G45" i="7"/>
  <c r="G43" i="7"/>
  <c r="G41" i="7"/>
  <c r="G39" i="7"/>
  <c r="G37" i="7"/>
  <c r="G35" i="7"/>
  <c r="E73" i="7" l="1"/>
  <c r="E77" i="7"/>
  <c r="E54" i="7"/>
  <c r="E82" i="7"/>
  <c r="E85" i="7"/>
  <c r="E58" i="7"/>
  <c r="E172" i="7"/>
  <c r="E155" i="7"/>
  <c r="E165" i="7"/>
  <c r="E170" i="7"/>
  <c r="E162" i="7"/>
  <c r="E166" i="7"/>
  <c r="E174" i="7"/>
  <c r="E178" i="7"/>
  <c r="E163" i="7"/>
  <c r="E175" i="7"/>
  <c r="G6" i="7"/>
  <c r="E134" i="7"/>
  <c r="E71" i="7"/>
  <c r="F17" i="7"/>
  <c r="E275" i="7"/>
  <c r="E277" i="7"/>
  <c r="E285" i="7"/>
  <c r="E299" i="7"/>
  <c r="E283" i="7"/>
  <c r="E295" i="7"/>
  <c r="E279" i="7"/>
  <c r="E287" i="7"/>
  <c r="E297" i="7"/>
  <c r="E75" i="7"/>
  <c r="E48" i="7"/>
  <c r="E281" i="7"/>
  <c r="E65" i="7"/>
  <c r="E89" i="7"/>
  <c r="E67" i="7"/>
  <c r="E79" i="7"/>
  <c r="E159" i="7"/>
  <c r="E293" i="7"/>
  <c r="E87" i="7"/>
  <c r="F13" i="7"/>
  <c r="E78" i="7"/>
  <c r="E171" i="7"/>
  <c r="E167" i="7"/>
  <c r="F22" i="7"/>
  <c r="E179" i="7"/>
  <c r="E289" i="7"/>
  <c r="F6" i="7"/>
  <c r="F25" i="7"/>
  <c r="E52" i="7"/>
  <c r="F10" i="7"/>
  <c r="F21" i="7"/>
  <c r="J6" i="9"/>
  <c r="E246" i="7"/>
  <c r="E248" i="7"/>
  <c r="E250" i="7"/>
  <c r="E252" i="7"/>
  <c r="E254" i="7"/>
  <c r="E256" i="7"/>
  <c r="E258" i="7"/>
  <c r="E260" i="7"/>
  <c r="E262" i="7"/>
  <c r="E264" i="7"/>
  <c r="E266" i="7"/>
  <c r="E268" i="7"/>
  <c r="E245" i="7"/>
  <c r="E247" i="7"/>
  <c r="E249" i="7"/>
  <c r="E251" i="7"/>
  <c r="E253" i="7"/>
  <c r="E255" i="7"/>
  <c r="E257" i="7"/>
  <c r="E259" i="7"/>
  <c r="E261" i="7"/>
  <c r="E263" i="7"/>
  <c r="E265" i="7"/>
  <c r="E267" i="7"/>
  <c r="E269" i="7"/>
  <c r="G14" i="7"/>
  <c r="G9" i="7"/>
  <c r="E215" i="7"/>
  <c r="E217" i="7"/>
  <c r="E219" i="7"/>
  <c r="E221" i="7"/>
  <c r="E223" i="7"/>
  <c r="E225" i="7"/>
  <c r="E227" i="7"/>
  <c r="E229" i="7"/>
  <c r="E231" i="7"/>
  <c r="E233" i="7"/>
  <c r="E235" i="7"/>
  <c r="E237" i="7"/>
  <c r="E239" i="7"/>
  <c r="E228" i="7"/>
  <c r="E222" i="7"/>
  <c r="E238" i="7"/>
  <c r="E216" i="7"/>
  <c r="E232" i="7"/>
  <c r="E226" i="7"/>
  <c r="E220" i="7"/>
  <c r="E236" i="7"/>
  <c r="E230" i="7"/>
  <c r="E224" i="7"/>
  <c r="E218" i="7"/>
  <c r="E234" i="7"/>
  <c r="F18" i="7"/>
  <c r="F29" i="7"/>
  <c r="G22" i="7"/>
  <c r="E185" i="7"/>
  <c r="E199" i="7"/>
  <c r="E201" i="7"/>
  <c r="E203" i="7"/>
  <c r="E205" i="7"/>
  <c r="E207" i="7"/>
  <c r="E209" i="7"/>
  <c r="E197" i="7"/>
  <c r="E191" i="7"/>
  <c r="E200" i="7"/>
  <c r="E202" i="7"/>
  <c r="E204" i="7"/>
  <c r="E206" i="7"/>
  <c r="E208" i="7"/>
  <c r="E187" i="7"/>
  <c r="E195" i="7"/>
  <c r="E196" i="7"/>
  <c r="B3" i="11"/>
  <c r="G5" i="7"/>
  <c r="G8" i="7"/>
  <c r="G16" i="7"/>
  <c r="G24" i="7"/>
  <c r="G11" i="7"/>
  <c r="G19" i="7"/>
  <c r="G27" i="7"/>
  <c r="G12" i="7"/>
  <c r="G20" i="7"/>
  <c r="G28" i="7"/>
  <c r="G7" i="7"/>
  <c r="G15" i="7"/>
  <c r="G23" i="7"/>
  <c r="G25" i="7"/>
  <c r="E335" i="7"/>
  <c r="E337" i="7"/>
  <c r="E339" i="7"/>
  <c r="E341" i="7"/>
  <c r="E343" i="7"/>
  <c r="E345" i="7"/>
  <c r="E347" i="7"/>
  <c r="E349" i="7"/>
  <c r="E351" i="7"/>
  <c r="E353" i="7"/>
  <c r="E355" i="7"/>
  <c r="E357" i="7"/>
  <c r="E359" i="7"/>
  <c r="E338" i="7"/>
  <c r="E354" i="7"/>
  <c r="E348" i="7"/>
  <c r="E342" i="7"/>
  <c r="E358" i="7"/>
  <c r="E336" i="7"/>
  <c r="E352" i="7"/>
  <c r="E346" i="7"/>
  <c r="E340" i="7"/>
  <c r="E356" i="7"/>
  <c r="E350" i="7"/>
  <c r="E344" i="7"/>
  <c r="D6" i="9"/>
  <c r="E193" i="7"/>
  <c r="B5" i="7"/>
  <c r="E5" i="7" s="1"/>
  <c r="E35" i="7"/>
  <c r="E39" i="7"/>
  <c r="E37" i="7"/>
  <c r="E41" i="7"/>
  <c r="E45" i="7"/>
  <c r="E49" i="7"/>
  <c r="E53" i="7"/>
  <c r="E57" i="7"/>
  <c r="E59" i="7"/>
  <c r="E55" i="7"/>
  <c r="E51" i="7"/>
  <c r="E47" i="7"/>
  <c r="E43" i="7"/>
  <c r="E36" i="7"/>
  <c r="E198" i="7"/>
  <c r="G10" i="7"/>
  <c r="E194" i="7"/>
  <c r="E189" i="7"/>
  <c r="F5" i="7"/>
  <c r="F8" i="7"/>
  <c r="F12" i="7"/>
  <c r="F16" i="7"/>
  <c r="F20" i="7"/>
  <c r="F24" i="7"/>
  <c r="F28" i="7"/>
  <c r="F7" i="7"/>
  <c r="F11" i="7"/>
  <c r="F15" i="7"/>
  <c r="F19" i="7"/>
  <c r="F23" i="7"/>
  <c r="F27" i="7"/>
  <c r="E40" i="7"/>
  <c r="G18" i="7"/>
  <c r="E186" i="7"/>
  <c r="F14" i="7"/>
  <c r="F9" i="7"/>
  <c r="E44" i="7"/>
  <c r="G26" i="7"/>
  <c r="E24" i="7" l="1"/>
  <c r="E11" i="7"/>
  <c r="E26" i="7"/>
  <c r="E29" i="7"/>
  <c r="E21" i="7"/>
  <c r="E9" i="7"/>
  <c r="E7" i="7"/>
  <c r="E12" i="7"/>
  <c r="E6" i="7"/>
  <c r="E23" i="7"/>
  <c r="E28" i="7"/>
  <c r="E14" i="7"/>
  <c r="E20" i="7"/>
  <c r="E17" i="7"/>
  <c r="E22" i="7"/>
  <c r="E25" i="7"/>
  <c r="E13" i="7"/>
  <c r="E15" i="7"/>
  <c r="E8" i="7"/>
  <c r="E19" i="7"/>
  <c r="E16" i="7"/>
  <c r="E27" i="7"/>
  <c r="E10" i="7"/>
  <c r="E18" i="7"/>
</calcChain>
</file>

<file path=xl/sharedStrings.xml><?xml version="1.0" encoding="utf-8"?>
<sst xmlns="http://schemas.openxmlformats.org/spreadsheetml/2006/main" count="1541" uniqueCount="405">
  <si>
    <t>Under 1 year</t>
  </si>
  <si>
    <t>1 to 4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</si>
  <si>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</si>
  <si>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</si>
  <si>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</si>
  <si>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</si>
  <si>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</si>
  <si>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</si>
  <si>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</si>
  <si>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</si>
  <si>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</si>
  <si>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</si>
  <si>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</si>
  <si>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</si>
  <si>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</si>
  <si>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</si>
  <si>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</si>
  <si>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</si>
  <si>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</si>
  <si>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Median age (years)</t>
  </si>
  <si>
    <t xml:space="preserve">     All ages</t>
  </si>
  <si>
    <t>Both sexes</t>
  </si>
  <si>
    <t>Males</t>
  </si>
  <si>
    <t>Females</t>
  </si>
  <si>
    <t>Male</t>
  </si>
  <si>
    <t>Female</t>
  </si>
  <si>
    <t>Percent</t>
  </si>
  <si>
    <t>Population</t>
  </si>
  <si>
    <t>Table 5.  Age by Place of Birth, Major Ethnic Group, and Sex, TTPI: 1958</t>
  </si>
  <si>
    <t>…</t>
  </si>
  <si>
    <t>Kapingamarangi-Nukuoro</t>
  </si>
  <si>
    <t>Kapingamarangi</t>
  </si>
  <si>
    <t>Nukuoro</t>
  </si>
  <si>
    <t>Kusaiean</t>
  </si>
  <si>
    <t>Marshallese</t>
  </si>
  <si>
    <t>Palauan</t>
  </si>
  <si>
    <t>Ponapean</t>
  </si>
  <si>
    <t>Trukese</t>
  </si>
  <si>
    <t>Yapese</t>
  </si>
  <si>
    <t xml:space="preserve">  Single </t>
  </si>
  <si>
    <t xml:space="preserve">  Married</t>
  </si>
  <si>
    <t xml:space="preserve">  Widowed or divorced</t>
  </si>
  <si>
    <t xml:space="preserve">  Separated</t>
  </si>
  <si>
    <t xml:space="preserve">  Not reported</t>
  </si>
  <si>
    <t>Chamorro</t>
  </si>
  <si>
    <t>Ulithian-Woleaian</t>
  </si>
  <si>
    <t>Other ethnic group/ group NR</t>
  </si>
  <si>
    <t xml:space="preserve">Percent </t>
  </si>
  <si>
    <t>Numbers</t>
  </si>
  <si>
    <t>Born outside TTPI or NR</t>
  </si>
  <si>
    <t xml:space="preserve">      Total women</t>
  </si>
  <si>
    <t>No children</t>
  </si>
  <si>
    <t>1 child</t>
  </si>
  <si>
    <t>2 children</t>
  </si>
  <si>
    <t>3 children</t>
  </si>
  <si>
    <t>4 children</t>
  </si>
  <si>
    <t>5 children</t>
  </si>
  <si>
    <t>6 children</t>
  </si>
  <si>
    <t>7 children</t>
  </si>
  <si>
    <t>8 children</t>
  </si>
  <si>
    <t>9 children</t>
  </si>
  <si>
    <t>10 or more children</t>
  </si>
  <si>
    <t>Not reported</t>
  </si>
  <si>
    <t>Women reporting on children</t>
  </si>
  <si>
    <t>Total children ever born</t>
  </si>
  <si>
    <t>Children per 1,000 women</t>
  </si>
  <si>
    <t>15 to 24 yrs</t>
  </si>
  <si>
    <t>25 to 34 yrs</t>
  </si>
  <si>
    <t>35 to 44 yrs</t>
  </si>
  <si>
    <t>45 to 54 yrs</t>
  </si>
  <si>
    <t>55 to 64 yrs</t>
  </si>
  <si>
    <t>65+ yrs</t>
  </si>
  <si>
    <t xml:space="preserve">     Total persons</t>
  </si>
  <si>
    <t>In households</t>
  </si>
  <si>
    <t xml:space="preserve">  Head</t>
  </si>
  <si>
    <t xml:space="preserve">  Wife</t>
  </si>
  <si>
    <t xml:space="preserve">  Child</t>
  </si>
  <si>
    <t xml:space="preserve">  Child-in-law</t>
  </si>
  <si>
    <t xml:space="preserve">  Grandchild</t>
  </si>
  <si>
    <t xml:space="preserve">  Parent</t>
  </si>
  <si>
    <t xml:space="preserve">  Other relative</t>
  </si>
  <si>
    <t xml:space="preserve">  Nonrelative</t>
  </si>
  <si>
    <t>In quasi households</t>
  </si>
  <si>
    <t xml:space="preserve">  Institutional popultion</t>
  </si>
  <si>
    <t xml:space="preserve">  Other   </t>
  </si>
  <si>
    <t>Total</t>
  </si>
  <si>
    <t>Relationship</t>
  </si>
  <si>
    <t>Table 8. Persons in Private Households, by relationship to Head and Sex, and Persons in</t>
  </si>
  <si>
    <t xml:space="preserve">       Quasi Households by Sex, for the Trust Territory of the Pacific Islands: 1958</t>
  </si>
  <si>
    <t xml:space="preserve">     Total</t>
  </si>
  <si>
    <t>Elem 1-2 yrs</t>
  </si>
  <si>
    <t>Elem 3-4 yrs</t>
  </si>
  <si>
    <t>Elem 5-6 yrs</t>
  </si>
  <si>
    <t>MS 1-2 yrs</t>
  </si>
  <si>
    <t>MS 3 yrs</t>
  </si>
  <si>
    <t>HS 1-2 yrs</t>
  </si>
  <si>
    <t>HS 3 yrs</t>
  </si>
  <si>
    <t>College 1-3 yrs</t>
  </si>
  <si>
    <t>College 4 yrs</t>
  </si>
  <si>
    <t>Special 1-3 yrs</t>
  </si>
  <si>
    <t>Special 4-6 yrs</t>
  </si>
  <si>
    <t>No yrs or NS</t>
  </si>
  <si>
    <t>Table 9. Years of School Completed by Persons 8 to 24 years of Age, by Age and Sex, for the Trust Territory of the Pacific Islands: 1958</t>
  </si>
  <si>
    <t>Elem: 1 yr</t>
  </si>
  <si>
    <t>Elem: 2 yrs</t>
  </si>
  <si>
    <t>Elem: 3 yrs</t>
  </si>
  <si>
    <t>Elem: 4 yrs</t>
  </si>
  <si>
    <t>Elem: 5 yrs</t>
  </si>
  <si>
    <t>Elem: 6 yrs</t>
  </si>
  <si>
    <t>MS: 1 yr</t>
  </si>
  <si>
    <t>MS: 2 yrs</t>
  </si>
  <si>
    <t>MS: 3 yrs</t>
  </si>
  <si>
    <t>MS: 4 yrs</t>
  </si>
  <si>
    <t>HS: 1 yr</t>
  </si>
  <si>
    <t>HS: 2 yrs</t>
  </si>
  <si>
    <t>HS: 3 yrs</t>
  </si>
  <si>
    <t>Coll: 1 yr</t>
  </si>
  <si>
    <t>Coll: 2 yrs</t>
  </si>
  <si>
    <t>Coll: 3 yrs</t>
  </si>
  <si>
    <t>Coll: 4 yrs</t>
  </si>
  <si>
    <t>SpSch: 1 yr</t>
  </si>
  <si>
    <t>SS: 2 yrs</t>
  </si>
  <si>
    <t>SS: 3 yrs</t>
  </si>
  <si>
    <t>SS: 4 yrs</t>
  </si>
  <si>
    <t>SS: 5 yrs</t>
  </si>
  <si>
    <t>SS: 6 yrs</t>
  </si>
  <si>
    <t>None or NS</t>
  </si>
  <si>
    <t xml:space="preserve">    Total</t>
  </si>
  <si>
    <t>Both Sexes</t>
  </si>
  <si>
    <t>KOSRAEAN</t>
  </si>
  <si>
    <t>CHAMORRO</t>
  </si>
  <si>
    <t>MARSHALLESE</t>
  </si>
  <si>
    <t>PALAUAN</t>
  </si>
  <si>
    <t>POHNPEIAN</t>
  </si>
  <si>
    <t>TRUKESE</t>
  </si>
  <si>
    <t>YAPESE</t>
  </si>
  <si>
    <t>ETHNIC</t>
  </si>
  <si>
    <t>American</t>
  </si>
  <si>
    <t>Japanese</t>
  </si>
  <si>
    <t>German</t>
  </si>
  <si>
    <t>Other</t>
  </si>
  <si>
    <t xml:space="preserve">    Females</t>
  </si>
  <si>
    <t xml:space="preserve">    Males</t>
  </si>
  <si>
    <t>Note: 4,881 persons for whom years of school completed &amp; school system not reported are excluded</t>
  </si>
  <si>
    <t>Note: 6,427 persons for whom years of school completed &amp; school system not reported are excluded</t>
  </si>
  <si>
    <t>Note: 11,308 persons for whom years of school completed &amp; school system not reported are excluded</t>
  </si>
  <si>
    <t>Able to speak --</t>
  </si>
  <si>
    <t>Able to Read --</t>
  </si>
  <si>
    <t>English</t>
  </si>
  <si>
    <t>Number</t>
  </si>
  <si>
    <t xml:space="preserve">     Total, 5 + years</t>
  </si>
  <si>
    <t>5 to 14 years</t>
  </si>
  <si>
    <t>15 to 24 years</t>
  </si>
  <si>
    <t>25 to 34 years</t>
  </si>
  <si>
    <t>35 to 44 years</t>
  </si>
  <si>
    <t>25 to 44 years</t>
  </si>
  <si>
    <t>45 years and over</t>
  </si>
  <si>
    <t>KAPINGAMARANGI-NUKUORO</t>
  </si>
  <si>
    <t>ULITHIAN-WOLEAIAN</t>
  </si>
  <si>
    <t>OTHER ETHNIC GROUP</t>
  </si>
  <si>
    <t>Professional, technical &amp; kindred workers</t>
  </si>
  <si>
    <t>Mangers, officials, and proprietors</t>
  </si>
  <si>
    <t>Clerical and kindred workers</t>
  </si>
  <si>
    <t>Sales workers</t>
  </si>
  <si>
    <t>Craftsmen, foremen, and kindred</t>
  </si>
  <si>
    <t>Handicrafters</t>
  </si>
  <si>
    <t>Service workers</t>
  </si>
  <si>
    <t>Copra makers</t>
  </si>
  <si>
    <t>Farm workers</t>
  </si>
  <si>
    <t>Laborers, exc farm and mine</t>
  </si>
  <si>
    <t>Kosraean</t>
  </si>
  <si>
    <t xml:space="preserve">     Total 14+ years </t>
  </si>
  <si>
    <t>Operatives</t>
  </si>
  <si>
    <t>Under 5 years</t>
  </si>
  <si>
    <t>45 to 54 years</t>
  </si>
  <si>
    <t>55 to 64 years</t>
  </si>
  <si>
    <t>65 years and over</t>
  </si>
  <si>
    <t>Median age</t>
  </si>
  <si>
    <t>Marshalls</t>
  </si>
  <si>
    <t>Palau</t>
  </si>
  <si>
    <t>Pohnpei</t>
  </si>
  <si>
    <t>Rota</t>
  </si>
  <si>
    <t>Saipan</t>
  </si>
  <si>
    <t>Truk</t>
  </si>
  <si>
    <t>Yap</t>
  </si>
  <si>
    <t>Table 14. Age by Sex, for the Population of the Trust Territory of the Pacific Islands, by District: 1958</t>
  </si>
  <si>
    <t xml:space="preserve">     Total private hhlds</t>
  </si>
  <si>
    <t>2 persons</t>
  </si>
  <si>
    <t>1 person</t>
  </si>
  <si>
    <t>3 persons</t>
  </si>
  <si>
    <t>4 persons</t>
  </si>
  <si>
    <t>5 persons</t>
  </si>
  <si>
    <t>6 persons</t>
  </si>
  <si>
    <t>7 persons</t>
  </si>
  <si>
    <t>8 persons</t>
  </si>
  <si>
    <t>9 persons</t>
  </si>
  <si>
    <t>10 or more persons</t>
  </si>
  <si>
    <t xml:space="preserve">Median </t>
  </si>
  <si>
    <t>Total quasi households</t>
  </si>
  <si>
    <t>Roata</t>
  </si>
  <si>
    <t>District</t>
  </si>
  <si>
    <t xml:space="preserve"> In quasi households</t>
  </si>
  <si>
    <t xml:space="preserve">  In private households</t>
  </si>
  <si>
    <t xml:space="preserve">     Total born in the Trust Territory</t>
  </si>
  <si>
    <t>Kapingamaragi-Nukuoran</t>
  </si>
  <si>
    <t>Ulithi-Woleaian</t>
  </si>
  <si>
    <t>Other or ethnic group not reported</t>
  </si>
  <si>
    <t xml:space="preserve">    Total born outside TT or birthplace NR</t>
  </si>
  <si>
    <t>Place of birth and ethnic group</t>
  </si>
  <si>
    <t xml:space="preserve">  Marshall Islands</t>
  </si>
  <si>
    <t>Ailinglaplap</t>
  </si>
  <si>
    <t>Ailiuk</t>
  </si>
  <si>
    <t>Arno</t>
  </si>
  <si>
    <t>Aur</t>
  </si>
  <si>
    <t>Ebon</t>
  </si>
  <si>
    <t>Jaluit</t>
  </si>
  <si>
    <t>Kili</t>
  </si>
  <si>
    <t>Kwajalein</t>
  </si>
  <si>
    <t>Lae</t>
  </si>
  <si>
    <t>Lib</t>
  </si>
  <si>
    <t>Likiep</t>
  </si>
  <si>
    <t>Majuro (Laura)</t>
  </si>
  <si>
    <t>Majuro (Rita, Uliga,Salome)</t>
  </si>
  <si>
    <t>Maloelap</t>
  </si>
  <si>
    <t>Mejit</t>
  </si>
  <si>
    <t>Mili</t>
  </si>
  <si>
    <t>Namorik</t>
  </si>
  <si>
    <t>Namu</t>
  </si>
  <si>
    <t>Rongelap</t>
  </si>
  <si>
    <t>Ujae</t>
  </si>
  <si>
    <t>Ujelang</t>
  </si>
  <si>
    <t>Utirik</t>
  </si>
  <si>
    <t>Wotho</t>
  </si>
  <si>
    <t>Wotje</t>
  </si>
  <si>
    <t xml:space="preserve">   Palau district</t>
  </si>
  <si>
    <t>Aimeliik</t>
  </si>
  <si>
    <t>Airai</t>
  </si>
  <si>
    <t>Angaur</t>
  </si>
  <si>
    <t>Kayangel</t>
  </si>
  <si>
    <t>Koror</t>
  </si>
  <si>
    <t>Melekeiok</t>
  </si>
  <si>
    <t>Ngaraard</t>
  </si>
  <si>
    <t>Ngardmau</t>
  </si>
  <si>
    <t>Ngaremlengui</t>
  </si>
  <si>
    <t>Ngarhelong</t>
  </si>
  <si>
    <t>Ngatpang</t>
  </si>
  <si>
    <t xml:space="preserve">    Palau district -- cont.</t>
  </si>
  <si>
    <t>Nghesar</t>
  </si>
  <si>
    <t>Ngiwal</t>
  </si>
  <si>
    <t>Peleliu</t>
  </si>
  <si>
    <t>Sonsorol</t>
  </si>
  <si>
    <t>Tobi</t>
  </si>
  <si>
    <t>Merir island</t>
  </si>
  <si>
    <t>Pulo Anna island</t>
  </si>
  <si>
    <t xml:space="preserve">   Ponape district</t>
  </si>
  <si>
    <t>Kiti</t>
  </si>
  <si>
    <t>Kolonia</t>
  </si>
  <si>
    <t>Kusaie</t>
  </si>
  <si>
    <t>Madolenihmw</t>
  </si>
  <si>
    <t>Mokil</t>
  </si>
  <si>
    <t>Net</t>
  </si>
  <si>
    <t>Pingelap</t>
  </si>
  <si>
    <t>Sokehs</t>
  </si>
  <si>
    <t>Uh</t>
  </si>
  <si>
    <t xml:space="preserve">   Rota</t>
  </si>
  <si>
    <t xml:space="preserve">   Saipan district</t>
  </si>
  <si>
    <t>Agrihan</t>
  </si>
  <si>
    <t>Alamagan</t>
  </si>
  <si>
    <t>Anatahan</t>
  </si>
  <si>
    <t>Pagan</t>
  </si>
  <si>
    <t>Tinian</t>
  </si>
  <si>
    <t xml:space="preserve">   Truk district</t>
  </si>
  <si>
    <t>Dublon</t>
  </si>
  <si>
    <t>Eot</t>
  </si>
  <si>
    <t>Etal</t>
  </si>
  <si>
    <t>Fananu</t>
  </si>
  <si>
    <t>Fefan</t>
  </si>
  <si>
    <t>Fla-Beguets</t>
  </si>
  <si>
    <t>Kutu</t>
  </si>
  <si>
    <t>Losap</t>
  </si>
  <si>
    <t>Lukunor</t>
  </si>
  <si>
    <t xml:space="preserve">   Truk district -- con.</t>
  </si>
  <si>
    <t>Magur</t>
  </si>
  <si>
    <t>Moch</t>
  </si>
  <si>
    <t>Moen</t>
  </si>
  <si>
    <t>Murilo</t>
  </si>
  <si>
    <t>Nama</t>
  </si>
  <si>
    <t>Namoluk</t>
  </si>
  <si>
    <t>Nomwin</t>
  </si>
  <si>
    <t>Onari</t>
  </si>
  <si>
    <t>Oneop</t>
  </si>
  <si>
    <t>Ono</t>
  </si>
  <si>
    <t>Parem</t>
  </si>
  <si>
    <t>Pata</t>
  </si>
  <si>
    <t>Pisarach</t>
  </si>
  <si>
    <t>Pis (Mortlocks)</t>
  </si>
  <si>
    <t>Pis (Truk)</t>
  </si>
  <si>
    <t>Polle</t>
  </si>
  <si>
    <t>Pulap</t>
  </si>
  <si>
    <t>Pulusuk</t>
  </si>
  <si>
    <t>Puluwat</t>
  </si>
  <si>
    <t>Romanum</t>
  </si>
  <si>
    <t>Ruo</t>
  </si>
  <si>
    <t>Satawan</t>
  </si>
  <si>
    <t>Ta</t>
  </si>
  <si>
    <t>Tamatam</t>
  </si>
  <si>
    <t>Tol</t>
  </si>
  <si>
    <t>Tsis</t>
  </si>
  <si>
    <t>Udot</t>
  </si>
  <si>
    <t>Ulul</t>
  </si>
  <si>
    <t>Uman</t>
  </si>
  <si>
    <t>Wonei</t>
  </si>
  <si>
    <t xml:space="preserve">    Yap district</t>
  </si>
  <si>
    <t>Dalipebinau</t>
  </si>
  <si>
    <t>Fanif</t>
  </si>
  <si>
    <t>Gagil</t>
  </si>
  <si>
    <t xml:space="preserve">    Yap District -- con.</t>
  </si>
  <si>
    <t>Kanifay</t>
  </si>
  <si>
    <t>Map</t>
  </si>
  <si>
    <t>Rul</t>
  </si>
  <si>
    <t>Rumung</t>
  </si>
  <si>
    <t>Tomil</t>
  </si>
  <si>
    <t>Weloy</t>
  </si>
  <si>
    <t>Eauripik island</t>
  </si>
  <si>
    <t>Elato ilsnad</t>
  </si>
  <si>
    <t>Fais island</t>
  </si>
  <si>
    <t>Faraulep, Faraulep</t>
  </si>
  <si>
    <t>Pigue, Faraulep</t>
  </si>
  <si>
    <t>Ifaluk</t>
  </si>
  <si>
    <t>Lamotrek</t>
  </si>
  <si>
    <t>Ngulu</t>
  </si>
  <si>
    <t>Satawal</t>
  </si>
  <si>
    <t>Sorol</t>
  </si>
  <si>
    <t>Ulithi:</t>
  </si>
  <si>
    <t>Woleai:</t>
  </si>
  <si>
    <t>Giliman</t>
  </si>
  <si>
    <t>Ngatik</t>
  </si>
  <si>
    <t>[Minus sign (-) denotes decrease)]</t>
  </si>
  <si>
    <t>Year</t>
  </si>
  <si>
    <t>Notes: 1955 from US Department of the Interior, 1955 Annual Report on the TTPI; 1950 from US Navy;</t>
  </si>
  <si>
    <t xml:space="preserve">          large numebrs of Japanese repatriated to Japan as result of World War II; 1925 to 1935</t>
  </si>
  <si>
    <t xml:space="preserve">          from Japanese census reports</t>
  </si>
  <si>
    <t>Ponape</t>
  </si>
  <si>
    <t>Land area in square miles</t>
  </si>
  <si>
    <t xml:space="preserve">Per square  </t>
  </si>
  <si>
    <t>Asor island</t>
  </si>
  <si>
    <t>Falalop island</t>
  </si>
  <si>
    <t>Fassarai island</t>
  </si>
  <si>
    <t>Lothou island</t>
  </si>
  <si>
    <t>Mogmog island</t>
  </si>
  <si>
    <t>Falalap island</t>
  </si>
  <si>
    <t>Falalus island</t>
  </si>
  <si>
    <t>Mariyang island</t>
  </si>
  <si>
    <t>Paliau</t>
  </si>
  <si>
    <t>Sileap</t>
  </si>
  <si>
    <t>Tagaulep</t>
  </si>
  <si>
    <t>Wottagai</t>
  </si>
  <si>
    <t>District and municipality or island</t>
  </si>
  <si>
    <t>Table 3.  Population of the Trust Territory of the Pacific Islands, by Districts and Municipalities or Islands: 1958</t>
  </si>
  <si>
    <t xml:space="preserve">Table 4.  Place of Birth, Ethnic Gorup, and Sex, for the Population of the Trust Territory of the Pacific Islands: 1958 </t>
  </si>
  <si>
    <t>Males per 100 females</t>
  </si>
  <si>
    <t>Kapingamarangi Nukuoro</t>
  </si>
  <si>
    <t>Other or Not Reported</t>
  </si>
  <si>
    <t>Born outside or Birthplace NR</t>
  </si>
  <si>
    <t>Table 6.  Marital Status by Place of Birth, Major Group, and Sex, for the Population of the Trust Territory of the Pacific Islands: 1952</t>
  </si>
  <si>
    <t>Marital status and place of birth</t>
  </si>
  <si>
    <t xml:space="preserve">Table 7. Ever-Married Women 15 Years of Age and Over by Age and Number of Children Ever Born, for the Trust Territory of the  Pacific Islands: 1958 </t>
  </si>
  <si>
    <t>Total, 15+ yrs</t>
  </si>
  <si>
    <t>Total 8-24 yrs</t>
  </si>
  <si>
    <t>8-9 yrs</t>
  </si>
  <si>
    <t>15-19 yrs</t>
  </si>
  <si>
    <t>20-24 yrs</t>
  </si>
  <si>
    <t>Years of school completed</t>
  </si>
  <si>
    <t>Table 10. Years of School Completed for Persons 25 Years of Age and Over, by Place of Birth, Major Ethnic Group, and Sex, for the Trust Territory of the Pacific Islands: 1958</t>
  </si>
  <si>
    <t>Number of children</t>
  </si>
  <si>
    <t>Table 12. Linguistic Ability of the Population Born in the Trust Territory, by Major Ethnic Group and Age, For the Trust Territory o the Pacific Islands: 1958</t>
  </si>
  <si>
    <t>Territory and age</t>
  </si>
  <si>
    <t>Table 13. Major Occupation Group, by Palce of Birth, Major Ethnic Group, and Sex, for Persons 14 years and over  in the Trust Territory of the Pacific Islands: 1958</t>
  </si>
  <si>
    <t>Table 11. Years of School Completed for Persons 25 Years of Age and Over, by School System, and Sex, for the Trust Territory of the Pacific Islands: 1958</t>
  </si>
  <si>
    <t>American and Japanese</t>
  </si>
  <si>
    <t>American, Japanese, &amp; German</t>
  </si>
  <si>
    <t>Japanese &amp; German</t>
  </si>
  <si>
    <t>Occupation and sex</t>
  </si>
  <si>
    <t>Kapingi-Nukuoro</t>
  </si>
  <si>
    <t>Pohnpeian</t>
  </si>
  <si>
    <t>Other Ethnic</t>
  </si>
  <si>
    <t>Outside TTPI</t>
  </si>
  <si>
    <t>Sex and age</t>
  </si>
  <si>
    <t>Table 15. Number of Private Households by Size, and Number of Quasi household, for the Trust Territory of the Pacific Islands, by District: 1958</t>
  </si>
  <si>
    <t>Type and Size of Household</t>
  </si>
  <si>
    <t>Table 16. Population in Private Households, Persons Per Household, and Population in Quasi Households, for the Trust territory of the Pacific Islands, by Districts: 1958</t>
  </si>
  <si>
    <t>Number of Households</t>
  </si>
  <si>
    <t>Persons per Household</t>
  </si>
  <si>
    <t>Institutional population</t>
  </si>
  <si>
    <t>Total TTPI Born</t>
  </si>
  <si>
    <t>Total Persons 14 years of age and over</t>
  </si>
  <si>
    <t xml:space="preserve">     Males</t>
  </si>
  <si>
    <t xml:space="preserve">     Females</t>
  </si>
  <si>
    <t>Total for TTPI</t>
  </si>
  <si>
    <t>Kapinga-Nukuoroan</t>
  </si>
  <si>
    <t>Kosraen</t>
  </si>
  <si>
    <t xml:space="preserve">     Males 14+ years </t>
  </si>
  <si>
    <t xml:space="preserve">     Females 14+ years </t>
  </si>
  <si>
    <t>Table 1.  Population of the TrustTerritory of the Pacific Islands: 1925 to 1958</t>
  </si>
  <si>
    <t>Table 2.  Area and Population of the TrustTerritory of the Pacific Islands, by Districts: 1958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</si>
</sst>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0"/>
      <name val="Arial"/>
    </font>
    <font>
      <sz val="8"/>
      <name val="Arial"/>
      <family val="2"/>
    </font>
    <font>
      <b/>
      <sz val="10"/>
      <name val="Arial"/>
      <family val="2"/>
    </font>
    <font>
      <b/>
      <sz val="8"/>
      <name val="Arial"/>
      <family val="2"/>
    </font>
    <font>
      <sz val="10"/>
      <name val="Arial"/>
      <family val="2"/>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58">
    <xf numFmtId="0" fontId="0" fillId="0" borderId="0" xfId="0"/>
    <xf numFmtId="164" fontId="0" fillId="0" borderId="0" xfId="0" applyNumberFormat="1"/>
    <xf numFmtId="3" fontId="0" fillId="0" borderId="0" xfId="0" applyNumberFormat="1"/>
    <xf numFmtId="165" fontId="0" fillId="0" borderId="0" xfId="0" applyNumberFormat="1"/>
    <xf numFmtId="0" fontId="0" fillId="0" borderId="0" xfId="0" applyAlignment="1">
      <alignment horizontal="right"/>
    </xf>
    <xf numFmtId="0" fontId="1" fillId="0" borderId="0" xfId="0" applyFont="1"/>
    <xf numFmtId="0" fontId="0" fillId="0" borderId="1" xfId="0" applyBorder="1"/>
    <xf numFmtId="3" fontId="0" fillId="0" borderId="1" xfId="0" applyNumberFormat="1" applyBorder="1"/>
    <xf numFmtId="164" fontId="0" fillId="0" borderId="1" xfId="0" applyNumberFormat="1" applyBorder="1"/>
    <xf numFmtId="3" fontId="0" fillId="0" borderId="0" xfId="0" applyNumberFormat="1" applyFill="1" applyBorder="1"/>
    <xf numFmtId="164" fontId="0" fillId="0" borderId="0" xfId="0" applyNumberFormat="1" applyFill="1" applyBorder="1"/>
    <xf numFmtId="0" fontId="0" fillId="0" borderId="0" xfId="0" applyBorder="1"/>
    <xf numFmtId="0" fontId="0" fillId="0" borderId="0" xfId="0" applyAlignment="1">
      <alignment horizontal="left"/>
    </xf>
    <xf numFmtId="0" fontId="0" fillId="0" borderId="0" xfId="0" applyBorder="1" applyAlignment="1">
      <alignment horizontal="left"/>
    </xf>
    <xf numFmtId="0" fontId="0" fillId="0" borderId="1" xfId="0" applyBorder="1" applyAlignment="1">
      <alignment horizontal="left"/>
    </xf>
    <xf numFmtId="0" fontId="1" fillId="0" borderId="1" xfId="0" applyFont="1" applyBorder="1"/>
    <xf numFmtId="3" fontId="0" fillId="0" borderId="0" xfId="0" applyNumberFormat="1" applyBorder="1"/>
    <xf numFmtId="165" fontId="0" fillId="0" borderId="0" xfId="0" applyNumberFormat="1" applyBorder="1"/>
    <xf numFmtId="0" fontId="2" fillId="0" borderId="0" xfId="0" applyFont="1"/>
    <xf numFmtId="0" fontId="2" fillId="0" borderId="0" xfId="0" applyFont="1" applyAlignment="1">
      <alignment horizontal="left"/>
    </xf>
    <xf numFmtId="3" fontId="2" fillId="0" borderId="0" xfId="0" applyNumberFormat="1" applyFont="1"/>
    <xf numFmtId="164" fontId="2" fillId="0" borderId="0" xfId="0" applyNumberFormat="1" applyFont="1"/>
    <xf numFmtId="3" fontId="0" fillId="0" borderId="2" xfId="0" applyNumberFormat="1" applyBorder="1"/>
    <xf numFmtId="3" fontId="2" fillId="0" borderId="2" xfId="0" applyNumberFormat="1" applyFont="1" applyBorder="1"/>
    <xf numFmtId="3" fontId="0" fillId="0" borderId="3" xfId="0" applyNumberFormat="1" applyBorder="1"/>
    <xf numFmtId="3" fontId="0" fillId="0" borderId="4" xfId="0" applyNumberFormat="1" applyBorder="1" applyAlignment="1">
      <alignment horizontal="right"/>
    </xf>
    <xf numFmtId="3" fontId="0" fillId="0" borderId="5" xfId="0" applyNumberFormat="1" applyBorder="1" applyAlignment="1">
      <alignment horizontal="right"/>
    </xf>
    <xf numFmtId="3" fontId="0" fillId="0" borderId="6" xfId="0" applyNumberFormat="1" applyBorder="1"/>
    <xf numFmtId="0" fontId="2" fillId="0" borderId="0" xfId="0" applyFont="1" applyBorder="1" applyAlignment="1">
      <alignment horizontal="left" indent="1"/>
    </xf>
    <xf numFmtId="3" fontId="0" fillId="0" borderId="5" xfId="0" applyNumberFormat="1" applyBorder="1"/>
    <xf numFmtId="3" fontId="0" fillId="0" borderId="7" xfId="0" applyNumberFormat="1" applyBorder="1"/>
    <xf numFmtId="3" fontId="2" fillId="0" borderId="7" xfId="0" applyNumberFormat="1" applyFont="1" applyBorder="1"/>
    <xf numFmtId="3" fontId="0" fillId="0" borderId="8" xfId="0" applyNumberFormat="1" applyBorder="1"/>
    <xf numFmtId="164" fontId="0" fillId="0" borderId="6" xfId="0" applyNumberFormat="1" applyBorder="1"/>
    <xf numFmtId="164" fontId="0" fillId="0" borderId="5" xfId="0" applyNumberFormat="1" applyBorder="1" applyAlignment="1">
      <alignment horizontal="right"/>
    </xf>
    <xf numFmtId="165" fontId="0" fillId="0" borderId="5" xfId="0" applyNumberFormat="1" applyBorder="1"/>
    <xf numFmtId="0" fontId="2" fillId="0" borderId="0" xfId="0" applyFont="1" applyBorder="1"/>
    <xf numFmtId="3" fontId="2" fillId="0" borderId="4" xfId="0" applyNumberFormat="1" applyFont="1" applyBorder="1"/>
    <xf numFmtId="164" fontId="2" fillId="0" borderId="4" xfId="0" applyNumberFormat="1" applyFont="1" applyBorder="1"/>
    <xf numFmtId="164" fontId="2" fillId="0" borderId="9" xfId="0" applyNumberFormat="1" applyFont="1" applyBorder="1"/>
    <xf numFmtId="164" fontId="0" fillId="0" borderId="7" xfId="0" applyNumberFormat="1" applyBorder="1"/>
    <xf numFmtId="164" fontId="0" fillId="0" borderId="8" xfId="0" applyNumberForma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3" fillId="0" borderId="0" xfId="0" applyFont="1"/>
    <xf numFmtId="0" fontId="0" fillId="0" borderId="12" xfId="0" applyBorder="1" applyAlignment="1">
      <alignment horizontal="center" vertical="center"/>
    </xf>
    <xf numFmtId="0" fontId="0" fillId="0" borderId="13" xfId="0" applyBorder="1" applyAlignment="1">
      <alignment horizontal="right"/>
    </xf>
    <xf numFmtId="0" fontId="0" fillId="0" borderId="14" xfId="0" applyBorder="1" applyAlignment="1">
      <alignment horizontal="right"/>
    </xf>
    <xf numFmtId="0" fontId="0" fillId="0" borderId="15" xfId="0" applyBorder="1" applyAlignment="1"/>
    <xf numFmtId="0" fontId="4" fillId="0" borderId="0" xfId="0" applyFont="1"/>
    <xf numFmtId="165" fontId="0" fillId="0" borderId="6" xfId="0" applyNumberFormat="1" applyBorder="1"/>
    <xf numFmtId="0" fontId="1" fillId="0" borderId="13" xfId="0" applyFont="1" applyBorder="1" applyAlignment="1">
      <alignment horizontal="right"/>
    </xf>
    <xf numFmtId="3" fontId="3" fillId="0" borderId="6" xfId="0" applyNumberFormat="1" applyFont="1" applyBorder="1"/>
    <xf numFmtId="3" fontId="1" fillId="0" borderId="6" xfId="0" applyNumberFormat="1" applyFont="1" applyBorder="1"/>
    <xf numFmtId="3" fontId="1" fillId="0" borderId="5" xfId="0" applyNumberFormat="1" applyFont="1" applyBorder="1"/>
    <xf numFmtId="0" fontId="1" fillId="0" borderId="14" xfId="0" applyFont="1" applyBorder="1" applyAlignment="1">
      <alignment horizontal="right"/>
    </xf>
    <xf numFmtId="3" fontId="3" fillId="0" borderId="7" xfId="0" applyNumberFormat="1" applyFont="1" applyBorder="1"/>
    <xf numFmtId="3" fontId="1" fillId="0" borderId="7" xfId="0" applyNumberFormat="1" applyFont="1" applyBorder="1"/>
    <xf numFmtId="3" fontId="1" fillId="0" borderId="8" xfId="0" applyNumberFormat="1" applyFont="1" applyBorder="1"/>
    <xf numFmtId="0" fontId="0" fillId="0" borderId="5" xfId="0" applyBorder="1" applyAlignment="1">
      <alignment horizontal="right"/>
    </xf>
    <xf numFmtId="164" fontId="0" fillId="0" borderId="5" xfId="0" applyNumberFormat="1" applyBorder="1"/>
    <xf numFmtId="3" fontId="0" fillId="0" borderId="8" xfId="0" applyNumberFormat="1" applyBorder="1" applyAlignment="1">
      <alignment horizontal="right"/>
    </xf>
    <xf numFmtId="165" fontId="0" fillId="0" borderId="7" xfId="0" applyNumberFormat="1" applyBorder="1"/>
    <xf numFmtId="165" fontId="0" fillId="0" borderId="8" xfId="0" applyNumberFormat="1" applyBorder="1"/>
    <xf numFmtId="3" fontId="0" fillId="0" borderId="6" xfId="0" applyNumberFormat="1" applyBorder="1" applyAlignment="1">
      <alignment horizontal="right"/>
    </xf>
    <xf numFmtId="165" fontId="2" fillId="0" borderId="7" xfId="0" applyNumberFormat="1" applyFont="1" applyBorder="1"/>
    <xf numFmtId="164" fontId="2" fillId="0" borderId="6" xfId="0" applyNumberFormat="1" applyFont="1" applyBorder="1"/>
    <xf numFmtId="0" fontId="0" fillId="0" borderId="16" xfId="0" applyBorder="1" applyAlignment="1">
      <alignment horizontal="right"/>
    </xf>
    <xf numFmtId="3" fontId="0" fillId="0" borderId="10" xfId="0" applyNumberFormat="1" applyBorder="1" applyAlignment="1">
      <alignment horizontal="right"/>
    </xf>
    <xf numFmtId="0" fontId="0" fillId="0" borderId="6" xfId="0" applyBorder="1"/>
    <xf numFmtId="0" fontId="2" fillId="0" borderId="0" xfId="0" applyFont="1" applyAlignment="1"/>
    <xf numFmtId="0" fontId="0" fillId="0" borderId="5" xfId="0" applyBorder="1"/>
    <xf numFmtId="0" fontId="1" fillId="0" borderId="12" xfId="0" applyFont="1" applyBorder="1" applyAlignment="1">
      <alignment horizontal="center" vertical="center"/>
    </xf>
    <xf numFmtId="0" fontId="2" fillId="0" borderId="7" xfId="0" applyFont="1" applyBorder="1"/>
    <xf numFmtId="164" fontId="2" fillId="0" borderId="7" xfId="0" applyNumberFormat="1" applyFont="1" applyBorder="1"/>
    <xf numFmtId="0" fontId="4" fillId="0" borderId="7" xfId="0" applyFont="1" applyBorder="1"/>
    <xf numFmtId="164" fontId="4" fillId="0" borderId="7" xfId="0" applyNumberFormat="1" applyFont="1" applyBorder="1"/>
    <xf numFmtId="164" fontId="4" fillId="0" borderId="0" xfId="0" applyNumberFormat="1" applyFont="1"/>
    <xf numFmtId="0" fontId="4" fillId="0" borderId="1" xfId="0" applyFont="1" applyBorder="1"/>
    <xf numFmtId="0" fontId="4" fillId="0" borderId="8" xfId="0" applyFont="1" applyBorder="1"/>
    <xf numFmtId="164" fontId="4" fillId="0" borderId="8" xfId="0" applyNumberFormat="1" applyFont="1" applyBorder="1"/>
    <xf numFmtId="164" fontId="4" fillId="0" borderId="1" xfId="0" applyNumberFormat="1" applyFont="1" applyBorder="1"/>
    <xf numFmtId="3" fontId="2" fillId="0" borderId="6" xfId="0" applyNumberFormat="1" applyFont="1" applyBorder="1"/>
    <xf numFmtId="0" fontId="0" fillId="0" borderId="0" xfId="0" applyBorder="1" applyAlignment="1"/>
    <xf numFmtId="0" fontId="2" fillId="0" borderId="0" xfId="0" applyFont="1" applyFill="1" applyBorder="1"/>
    <xf numFmtId="165" fontId="2" fillId="0" borderId="6" xfId="0" applyNumberFormat="1" applyFont="1" applyBorder="1"/>
    <xf numFmtId="0" fontId="0" fillId="0" borderId="17" xfId="0" applyBorder="1" applyAlignment="1">
      <alignment horizontal="center"/>
    </xf>
    <xf numFmtId="0" fontId="0" fillId="0" borderId="18" xfId="0" applyBorder="1" applyAlignment="1">
      <alignment horizont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right"/>
    </xf>
    <xf numFmtId="0" fontId="0" fillId="0" borderId="5" xfId="0" applyBorder="1" applyAlignment="1">
      <alignment horizontal="right"/>
    </xf>
    <xf numFmtId="3" fontId="0" fillId="0" borderId="20" xfId="0" applyNumberFormat="1" applyBorder="1" applyAlignment="1">
      <alignment horizontal="right"/>
    </xf>
    <xf numFmtId="0" fontId="0" fillId="0" borderId="8" xfId="0" applyBorder="1" applyAlignment="1"/>
    <xf numFmtId="0" fontId="0" fillId="0" borderId="0" xfId="0" applyAlignment="1">
      <alignment horizontal="left"/>
    </xf>
    <xf numFmtId="0" fontId="0" fillId="0" borderId="0" xfId="0" applyAlignment="1"/>
    <xf numFmtId="0" fontId="0" fillId="0" borderId="1" xfId="0" applyBorder="1" applyAlignment="1">
      <alignment horizontal="left"/>
    </xf>
    <xf numFmtId="0" fontId="0" fillId="0" borderId="1" xfId="0" applyBorder="1" applyAlignment="1"/>
    <xf numFmtId="0" fontId="0" fillId="0" borderId="9" xfId="0" applyBorder="1" applyAlignment="1">
      <alignment horizontal="center" vertical="center" wrapText="1"/>
    </xf>
    <xf numFmtId="0" fontId="0" fillId="0" borderId="0" xfId="0" applyBorder="1" applyAlignment="1">
      <alignment wrapText="1"/>
    </xf>
    <xf numFmtId="0" fontId="0" fillId="0" borderId="1" xfId="0" applyBorder="1" applyAlignment="1">
      <alignment wrapText="1"/>
    </xf>
    <xf numFmtId="0" fontId="0" fillId="0" borderId="21" xfId="0" applyBorder="1" applyAlignment="1">
      <alignment horizontal="center" wrapText="1"/>
    </xf>
    <xf numFmtId="0" fontId="0" fillId="0" borderId="1" xfId="0" applyBorder="1" applyAlignment="1">
      <alignment horizont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3" fontId="0" fillId="0" borderId="9" xfId="0" applyNumberFormat="1" applyBorder="1" applyAlignment="1">
      <alignment horizontal="center" vertical="center" wrapText="1"/>
    </xf>
    <xf numFmtId="3" fontId="0" fillId="0" borderId="6" xfId="0" applyNumberForma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right" vertical="center" wrapText="1"/>
    </xf>
    <xf numFmtId="0" fontId="0" fillId="0" borderId="8" xfId="0" applyBorder="1" applyAlignment="1">
      <alignment horizontal="right" vertical="center" wrapText="1"/>
    </xf>
    <xf numFmtId="0" fontId="0" fillId="0" borderId="9" xfId="0" applyBorder="1" applyAlignment="1">
      <alignment horizontal="right" vertical="center"/>
    </xf>
    <xf numFmtId="0" fontId="0" fillId="0" borderId="8"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0" fillId="0" borderId="20" xfId="0" applyBorder="1" applyAlignment="1">
      <alignment horizontal="right" vertical="center" wrapText="1"/>
    </xf>
    <xf numFmtId="164" fontId="0" fillId="0" borderId="20" xfId="0" applyNumberFormat="1" applyBorder="1" applyAlignment="1">
      <alignment horizontal="right" vertical="center" wrapText="1"/>
    </xf>
    <xf numFmtId="0" fontId="0" fillId="0" borderId="0" xfId="0" applyBorder="1" applyAlignment="1">
      <alignment horizontal="right" vertical="center" wrapText="1"/>
    </xf>
    <xf numFmtId="0" fontId="0" fillId="0" borderId="1" xfId="0" applyBorder="1" applyAlignment="1">
      <alignment horizontal="right"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2" xfId="0" applyBorder="1" applyAlignment="1">
      <alignment horizontal="center" vertical="center"/>
    </xf>
    <xf numFmtId="0" fontId="0" fillId="0" borderId="3" xfId="0" applyBorder="1" applyAlignment="1">
      <alignment horizontal="center" vertical="center"/>
    </xf>
    <xf numFmtId="0" fontId="1" fillId="0" borderId="0" xfId="0" applyFont="1" applyAlignment="1">
      <alignment wrapText="1"/>
    </xf>
    <xf numFmtId="0" fontId="1" fillId="0" borderId="1" xfId="0" applyFont="1" applyBorder="1" applyAlignment="1">
      <alignment wrapText="1"/>
    </xf>
    <xf numFmtId="0" fontId="0" fillId="0" borderId="19" xfId="0" applyBorder="1" applyAlignment="1">
      <alignment horizontal="right" wrapText="1"/>
    </xf>
    <xf numFmtId="0" fontId="0" fillId="0" borderId="5" xfId="0" applyBorder="1" applyAlignment="1">
      <alignment horizontal="right" wrapText="1"/>
    </xf>
    <xf numFmtId="0" fontId="0" fillId="0" borderId="20" xfId="0" applyBorder="1" applyAlignment="1">
      <alignment horizontal="right" wrapText="1"/>
    </xf>
    <xf numFmtId="0" fontId="0" fillId="0" borderId="8" xfId="0" applyBorder="1" applyAlignment="1">
      <alignment horizontal="right" wrapText="1"/>
    </xf>
    <xf numFmtId="0" fontId="0" fillId="0" borderId="4" xfId="0" applyBorder="1" applyAlignment="1">
      <alignment horizontal="center"/>
    </xf>
    <xf numFmtId="0" fontId="0" fillId="0" borderId="21" xfId="0" applyBorder="1" applyAlignment="1">
      <alignment horizontal="center"/>
    </xf>
    <xf numFmtId="0" fontId="0" fillId="0" borderId="4" xfId="0" applyBorder="1" applyAlignment="1">
      <alignment horizontal="right" wrapText="1"/>
    </xf>
    <xf numFmtId="0" fontId="0" fillId="0" borderId="6" xfId="0" applyBorder="1" applyAlignment="1">
      <alignment horizontal="right" wrapText="1"/>
    </xf>
    <xf numFmtId="0" fontId="0" fillId="0" borderId="4" xfId="0" applyBorder="1" applyAlignment="1">
      <alignment horizontal="right"/>
    </xf>
    <xf numFmtId="0" fontId="0" fillId="0" borderId="6" xfId="0" applyBorder="1" applyAlignment="1">
      <alignment horizontal="right"/>
    </xf>
    <xf numFmtId="0" fontId="0" fillId="0" borderId="0" xfId="0" applyAlignment="1">
      <alignment horizontal="center" vertical="center" wrapText="1"/>
    </xf>
    <xf numFmtId="0" fontId="0" fillId="0" borderId="6" xfId="0" applyBorder="1" applyAlignment="1">
      <alignment horizontal="right" vertical="center" wrapText="1"/>
    </xf>
    <xf numFmtId="0" fontId="0" fillId="0" borderId="0" xfId="0" applyAlignment="1">
      <alignment wrapText="1"/>
    </xf>
    <xf numFmtId="0" fontId="0" fillId="0" borderId="6" xfId="0" applyBorder="1" applyAlignment="1">
      <alignment horizontal="right" vertical="center"/>
    </xf>
    <xf numFmtId="0" fontId="0" fillId="0" borderId="21" xfId="0" applyBorder="1" applyAlignment="1">
      <alignment horizontal="center" vertical="center"/>
    </xf>
    <xf numFmtId="3"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1" xfId="0" applyBorder="1" applyAlignment="1">
      <alignment horizontal="right" vertical="center" wrapText="1"/>
    </xf>
    <xf numFmtId="0" fontId="0" fillId="0" borderId="28" xfId="0" applyBorder="1" applyAlignment="1">
      <alignment horizontal="center" vertical="center" wrapText="1"/>
    </xf>
    <xf numFmtId="0" fontId="0" fillId="0" borderId="17" xfId="0" applyBorder="1" applyAlignment="1">
      <alignment vertical="center" wrapText="1"/>
    </xf>
    <xf numFmtId="0" fontId="0" fillId="0" borderId="19" xfId="0"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zoomScaleNormal="100" zoomScaleSheetLayoutView="100" workbookViewId="0">
      <selection sqref="A1:J2"/>
    </sheetView>
  </sheetViews>
  <sheetFormatPr defaultRowHeight="13.2" x14ac:dyDescent="0.25"/>
  <cols>
    <col min="1" max="1" width="20.88671875" style="12" customWidth="1"/>
    <col min="2" max="3" width="20.88671875" style="2" customWidth="1"/>
    <col min="4" max="4" width="20.88671875" customWidth="1"/>
  </cols>
  <sheetData>
    <row r="1" spans="1:4" x14ac:dyDescent="0.25">
      <c r="A1" s="96" t="s">
        <v>403</v>
      </c>
      <c r="B1" s="97"/>
      <c r="C1" s="97"/>
      <c r="D1" s="97"/>
    </row>
    <row r="2" spans="1:4" ht="13.8" thickBot="1" x14ac:dyDescent="0.3">
      <c r="A2" s="98" t="s">
        <v>337</v>
      </c>
      <c r="B2" s="98"/>
      <c r="C2" s="98"/>
      <c r="D2" s="98"/>
    </row>
    <row r="3" spans="1:4" x14ac:dyDescent="0.25">
      <c r="A3" s="88" t="s">
        <v>338</v>
      </c>
      <c r="B3" s="100" t="s">
        <v>343</v>
      </c>
      <c r="C3" s="86" t="s">
        <v>27</v>
      </c>
      <c r="D3" s="87"/>
    </row>
    <row r="4" spans="1:4" x14ac:dyDescent="0.25">
      <c r="A4" s="88"/>
      <c r="B4" s="90"/>
      <c r="C4" s="94" t="s">
        <v>85</v>
      </c>
      <c r="D4" s="92" t="s">
        <v>344</v>
      </c>
    </row>
    <row r="5" spans="1:4" ht="13.8" thickBot="1" x14ac:dyDescent="0.3">
      <c r="A5" s="89"/>
      <c r="B5" s="91"/>
      <c r="C5" s="95"/>
      <c r="D5" s="93"/>
    </row>
    <row r="6" spans="1:4" x14ac:dyDescent="0.25">
      <c r="A6" s="12">
        <v>1958</v>
      </c>
      <c r="B6" s="27">
        <v>70724</v>
      </c>
      <c r="C6" s="27">
        <f t="shared" ref="C6:C11" si="0">B6-B7</f>
        <v>6732</v>
      </c>
      <c r="D6" s="33">
        <f t="shared" ref="D6:D11" si="1">C6*100/B7</f>
        <v>10.520065008126016</v>
      </c>
    </row>
    <row r="7" spans="1:4" x14ac:dyDescent="0.25">
      <c r="A7" s="12">
        <v>1955</v>
      </c>
      <c r="B7" s="27">
        <v>63992</v>
      </c>
      <c r="C7" s="27">
        <f t="shared" si="0"/>
        <v>9149</v>
      </c>
      <c r="D7" s="33">
        <f t="shared" si="1"/>
        <v>16.682165454114472</v>
      </c>
    </row>
    <row r="8" spans="1:4" x14ac:dyDescent="0.25">
      <c r="A8" s="12">
        <v>1950</v>
      </c>
      <c r="B8" s="27">
        <v>54843</v>
      </c>
      <c r="C8" s="27">
        <f t="shared" si="0"/>
        <v>-80865</v>
      </c>
      <c r="D8" s="33">
        <f t="shared" si="1"/>
        <v>-59.587496684056944</v>
      </c>
    </row>
    <row r="9" spans="1:4" x14ac:dyDescent="0.25">
      <c r="A9" s="12">
        <v>1940</v>
      </c>
      <c r="B9" s="27">
        <v>135708</v>
      </c>
      <c r="C9" s="27">
        <f t="shared" si="0"/>
        <v>37143</v>
      </c>
      <c r="D9" s="33">
        <f t="shared" si="1"/>
        <v>37.68376198447725</v>
      </c>
    </row>
    <row r="10" spans="1:4" x14ac:dyDescent="0.25">
      <c r="A10" s="12">
        <v>1935</v>
      </c>
      <c r="B10" s="27">
        <v>98565</v>
      </c>
      <c r="C10" s="27">
        <f t="shared" si="0"/>
        <v>28939</v>
      </c>
      <c r="D10" s="33">
        <f t="shared" si="1"/>
        <v>41.563496395024849</v>
      </c>
    </row>
    <row r="11" spans="1:4" x14ac:dyDescent="0.25">
      <c r="A11" s="12">
        <v>1930</v>
      </c>
      <c r="B11" s="27">
        <v>69626</v>
      </c>
      <c r="C11" s="27">
        <f t="shared" si="0"/>
        <v>13332</v>
      </c>
      <c r="D11" s="33">
        <f t="shared" si="1"/>
        <v>23.682808114541515</v>
      </c>
    </row>
    <row r="12" spans="1:4" ht="13.8" thickBot="1" x14ac:dyDescent="0.3">
      <c r="A12" s="14">
        <v>1925</v>
      </c>
      <c r="B12" s="29">
        <v>56294</v>
      </c>
      <c r="C12" s="26" t="s">
        <v>29</v>
      </c>
      <c r="D12" s="59" t="s">
        <v>29</v>
      </c>
    </row>
    <row r="13" spans="1:4" x14ac:dyDescent="0.25">
      <c r="A13" s="12" t="s">
        <v>339</v>
      </c>
    </row>
    <row r="14" spans="1:4" x14ac:dyDescent="0.25">
      <c r="A14" s="12" t="s">
        <v>340</v>
      </c>
    </row>
    <row r="15" spans="1:4" x14ac:dyDescent="0.25">
      <c r="A15" s="12" t="s">
        <v>341</v>
      </c>
    </row>
    <row r="18" spans="1:4" ht="13.8" thickBot="1" x14ac:dyDescent="0.3">
      <c r="A18" s="98" t="s">
        <v>404</v>
      </c>
      <c r="B18" s="99"/>
      <c r="C18" s="99"/>
      <c r="D18" s="99"/>
    </row>
    <row r="19" spans="1:4" ht="13.5" customHeight="1" x14ac:dyDescent="0.25">
      <c r="A19" s="88" t="s">
        <v>338</v>
      </c>
      <c r="B19" s="90" t="s">
        <v>343</v>
      </c>
      <c r="C19" s="86" t="s">
        <v>27</v>
      </c>
      <c r="D19" s="87"/>
    </row>
    <row r="20" spans="1:4" x14ac:dyDescent="0.25">
      <c r="A20" s="88"/>
      <c r="B20" s="90"/>
      <c r="C20" s="94" t="s">
        <v>85</v>
      </c>
      <c r="D20" s="92" t="s">
        <v>344</v>
      </c>
    </row>
    <row r="21" spans="1:4" ht="13.8" thickBot="1" x14ac:dyDescent="0.3">
      <c r="A21" s="89"/>
      <c r="B21" s="91"/>
      <c r="C21" s="95"/>
      <c r="D21" s="93"/>
    </row>
    <row r="22" spans="1:4" x14ac:dyDescent="0.25">
      <c r="A22" s="19" t="s">
        <v>89</v>
      </c>
      <c r="B22" s="65">
        <f>SUM(B23:B29)</f>
        <v>660.3</v>
      </c>
      <c r="C22" s="31">
        <f>SUM(C23:C29)</f>
        <v>70724</v>
      </c>
      <c r="D22" s="66">
        <f>C22/B22</f>
        <v>107.10888989853098</v>
      </c>
    </row>
    <row r="23" spans="1:4" x14ac:dyDescent="0.25">
      <c r="A23" s="12" t="s">
        <v>178</v>
      </c>
      <c r="B23" s="62">
        <v>61</v>
      </c>
      <c r="C23" s="30">
        <v>14163</v>
      </c>
      <c r="D23" s="33">
        <f t="shared" ref="D23:D29" si="2">C23/B23</f>
        <v>232.18032786885246</v>
      </c>
    </row>
    <row r="24" spans="1:4" x14ac:dyDescent="0.25">
      <c r="A24" s="12" t="s">
        <v>179</v>
      </c>
      <c r="B24" s="62">
        <v>189.7</v>
      </c>
      <c r="C24" s="30">
        <v>8987</v>
      </c>
      <c r="D24" s="33">
        <f t="shared" si="2"/>
        <v>47.374802319451767</v>
      </c>
    </row>
    <row r="25" spans="1:4" x14ac:dyDescent="0.25">
      <c r="A25" s="12" t="s">
        <v>342</v>
      </c>
      <c r="B25" s="62">
        <v>174.3</v>
      </c>
      <c r="C25" s="30">
        <v>13620</v>
      </c>
      <c r="D25" s="33">
        <f t="shared" si="2"/>
        <v>78.141135972461271</v>
      </c>
    </row>
    <row r="26" spans="1:4" x14ac:dyDescent="0.25">
      <c r="A26" s="12" t="s">
        <v>181</v>
      </c>
      <c r="B26" s="62">
        <v>32.9</v>
      </c>
      <c r="C26" s="30">
        <v>969</v>
      </c>
      <c r="D26" s="33">
        <f t="shared" si="2"/>
        <v>29.452887537993924</v>
      </c>
    </row>
    <row r="27" spans="1:4" x14ac:dyDescent="0.25">
      <c r="A27" s="12" t="s">
        <v>182</v>
      </c>
      <c r="B27" s="62">
        <v>109.4</v>
      </c>
      <c r="C27" s="30">
        <v>7321</v>
      </c>
      <c r="D27" s="33">
        <f t="shared" si="2"/>
        <v>66.919561243144415</v>
      </c>
    </row>
    <row r="28" spans="1:4" x14ac:dyDescent="0.25">
      <c r="A28" s="12" t="s">
        <v>183</v>
      </c>
      <c r="B28" s="62">
        <v>47.3</v>
      </c>
      <c r="C28" s="30">
        <v>20124</v>
      </c>
      <c r="D28" s="33">
        <f t="shared" si="2"/>
        <v>425.4545454545455</v>
      </c>
    </row>
    <row r="29" spans="1:4" ht="13.8" thickBot="1" x14ac:dyDescent="0.3">
      <c r="A29" s="14" t="s">
        <v>184</v>
      </c>
      <c r="B29" s="63">
        <v>45.7</v>
      </c>
      <c r="C29" s="61">
        <v>5540</v>
      </c>
      <c r="D29" s="60">
        <f t="shared" si="2"/>
        <v>121.2253829321663</v>
      </c>
    </row>
  </sheetData>
  <mergeCells count="13">
    <mergeCell ref="D4:D5"/>
    <mergeCell ref="A1:D1"/>
    <mergeCell ref="A2:D2"/>
    <mergeCell ref="A18:D18"/>
    <mergeCell ref="C3:D3"/>
    <mergeCell ref="A3:A5"/>
    <mergeCell ref="B3:B5"/>
    <mergeCell ref="C4:C5"/>
    <mergeCell ref="C19:D19"/>
    <mergeCell ref="A19:A21"/>
    <mergeCell ref="B19:B21"/>
    <mergeCell ref="D20:D21"/>
    <mergeCell ref="C20:C21"/>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4"/>
  <sheetViews>
    <sheetView view="pageBreakPreview" zoomScaleNormal="100" zoomScaleSheetLayoutView="100" workbookViewId="0">
      <selection sqref="A1:J2"/>
    </sheetView>
  </sheetViews>
  <sheetFormatPr defaultRowHeight="13.2" x14ac:dyDescent="0.25"/>
  <cols>
    <col min="1" max="1" width="14.88671875" customWidth="1"/>
    <col min="7" max="7" width="9.5546875" customWidth="1"/>
  </cols>
  <sheetData>
    <row r="1" spans="1:9" x14ac:dyDescent="0.25">
      <c r="A1" s="145" t="s">
        <v>378</v>
      </c>
      <c r="B1" s="145"/>
      <c r="C1" s="145"/>
      <c r="D1" s="145"/>
      <c r="E1" s="145"/>
      <c r="F1" s="145"/>
      <c r="G1" s="145"/>
      <c r="H1" s="145"/>
      <c r="I1" s="145"/>
    </row>
    <row r="2" spans="1:9" ht="13.8" thickBot="1" x14ac:dyDescent="0.3">
      <c r="A2" s="102"/>
      <c r="B2" s="102"/>
      <c r="C2" s="102"/>
      <c r="D2" s="102"/>
      <c r="E2" s="102"/>
      <c r="F2" s="102"/>
      <c r="G2" s="102"/>
      <c r="H2" s="102"/>
      <c r="I2" s="102"/>
    </row>
    <row r="3" spans="1:9" x14ac:dyDescent="0.25">
      <c r="A3" s="111" t="s">
        <v>372</v>
      </c>
      <c r="B3" s="139" t="s">
        <v>85</v>
      </c>
      <c r="C3" s="139" t="s">
        <v>137</v>
      </c>
      <c r="D3" s="139" t="s">
        <v>138</v>
      </c>
      <c r="E3" s="139" t="s">
        <v>139</v>
      </c>
      <c r="F3" s="139" t="s">
        <v>379</v>
      </c>
      <c r="G3" s="139" t="s">
        <v>380</v>
      </c>
      <c r="H3" s="139" t="s">
        <v>381</v>
      </c>
      <c r="I3" s="141" t="s">
        <v>140</v>
      </c>
    </row>
    <row r="4" spans="1:9" ht="12.75" customHeight="1" x14ac:dyDescent="0.25">
      <c r="A4" s="143"/>
      <c r="B4" s="140"/>
      <c r="C4" s="140"/>
      <c r="D4" s="140"/>
      <c r="E4" s="140"/>
      <c r="F4" s="140"/>
      <c r="G4" s="140"/>
      <c r="H4" s="140"/>
      <c r="I4" s="142"/>
    </row>
    <row r="5" spans="1:9" ht="13.8" thickBot="1" x14ac:dyDescent="0.3">
      <c r="A5" s="112"/>
      <c r="B5" s="134"/>
      <c r="C5" s="134"/>
      <c r="D5" s="134"/>
      <c r="E5" s="134"/>
      <c r="F5" s="134"/>
      <c r="G5" s="134"/>
      <c r="H5" s="134"/>
      <c r="I5" s="93"/>
    </row>
    <row r="6" spans="1:9" x14ac:dyDescent="0.25">
      <c r="A6" s="84" t="s">
        <v>89</v>
      </c>
      <c r="B6" s="37">
        <f t="shared" ref="B6:I15" si="0">B38+B70</f>
        <v>17821</v>
      </c>
      <c r="C6" s="37">
        <f t="shared" si="0"/>
        <v>1604</v>
      </c>
      <c r="D6" s="37">
        <f t="shared" si="0"/>
        <v>12724</v>
      </c>
      <c r="E6" s="37">
        <f t="shared" si="0"/>
        <v>1745</v>
      </c>
      <c r="F6" s="37">
        <f t="shared" si="0"/>
        <v>1545</v>
      </c>
      <c r="G6" s="82">
        <f t="shared" si="0"/>
        <v>24</v>
      </c>
      <c r="H6" s="82">
        <f t="shared" si="0"/>
        <v>173</v>
      </c>
      <c r="I6" s="82">
        <f t="shared" si="0"/>
        <v>6</v>
      </c>
    </row>
    <row r="7" spans="1:9" x14ac:dyDescent="0.25">
      <c r="A7" t="s">
        <v>103</v>
      </c>
      <c r="B7" s="27">
        <f t="shared" si="0"/>
        <v>963</v>
      </c>
      <c r="C7" s="27">
        <f t="shared" si="0"/>
        <v>110</v>
      </c>
      <c r="D7" s="27">
        <f t="shared" si="0"/>
        <v>563</v>
      </c>
      <c r="E7" s="27">
        <f t="shared" si="0"/>
        <v>260</v>
      </c>
      <c r="F7" s="27">
        <f t="shared" si="0"/>
        <v>15</v>
      </c>
      <c r="G7" s="27">
        <f t="shared" si="0"/>
        <v>1</v>
      </c>
      <c r="H7" s="27">
        <f t="shared" si="0"/>
        <v>11</v>
      </c>
      <c r="I7" s="27">
        <f t="shared" si="0"/>
        <v>3</v>
      </c>
    </row>
    <row r="8" spans="1:9" x14ac:dyDescent="0.25">
      <c r="A8" t="s">
        <v>104</v>
      </c>
      <c r="B8" s="27">
        <f t="shared" si="0"/>
        <v>911</v>
      </c>
      <c r="C8" s="27">
        <f t="shared" si="0"/>
        <v>78</v>
      </c>
      <c r="D8" s="27">
        <f t="shared" si="0"/>
        <v>501</v>
      </c>
      <c r="E8" s="27">
        <f t="shared" si="0"/>
        <v>274</v>
      </c>
      <c r="F8" s="27">
        <f t="shared" si="0"/>
        <v>44</v>
      </c>
      <c r="G8" s="27">
        <f t="shared" si="0"/>
        <v>1</v>
      </c>
      <c r="H8" s="27">
        <f t="shared" si="0"/>
        <v>12</v>
      </c>
      <c r="I8" s="27">
        <f t="shared" si="0"/>
        <v>1</v>
      </c>
    </row>
    <row r="9" spans="1:9" x14ac:dyDescent="0.25">
      <c r="A9" t="s">
        <v>105</v>
      </c>
      <c r="B9" s="27">
        <f t="shared" si="0"/>
        <v>5412</v>
      </c>
      <c r="C9" s="27">
        <f t="shared" si="0"/>
        <v>185</v>
      </c>
      <c r="D9" s="27">
        <f t="shared" si="0"/>
        <v>4549</v>
      </c>
      <c r="E9" s="27">
        <f t="shared" si="0"/>
        <v>346</v>
      </c>
      <c r="F9" s="27">
        <f t="shared" si="0"/>
        <v>271</v>
      </c>
      <c r="G9" s="27">
        <f t="shared" si="0"/>
        <v>7</v>
      </c>
      <c r="H9" s="27">
        <f t="shared" si="0"/>
        <v>54</v>
      </c>
      <c r="I9" s="27">
        <f t="shared" si="0"/>
        <v>0</v>
      </c>
    </row>
    <row r="10" spans="1:9" x14ac:dyDescent="0.25">
      <c r="A10" t="s">
        <v>106</v>
      </c>
      <c r="B10" s="27">
        <f t="shared" si="0"/>
        <v>729</v>
      </c>
      <c r="C10" s="27">
        <f t="shared" si="0"/>
        <v>83</v>
      </c>
      <c r="D10" s="27">
        <f t="shared" si="0"/>
        <v>385</v>
      </c>
      <c r="E10" s="27">
        <f t="shared" si="0"/>
        <v>150</v>
      </c>
      <c r="F10" s="27">
        <f t="shared" si="0"/>
        <v>91</v>
      </c>
      <c r="G10" s="27">
        <f t="shared" si="0"/>
        <v>4</v>
      </c>
      <c r="H10" s="27">
        <f t="shared" si="0"/>
        <v>16</v>
      </c>
      <c r="I10" s="27">
        <f t="shared" si="0"/>
        <v>0</v>
      </c>
    </row>
    <row r="11" spans="1:9" x14ac:dyDescent="0.25">
      <c r="A11" t="s">
        <v>107</v>
      </c>
      <c r="B11" s="27">
        <f t="shared" si="0"/>
        <v>3334</v>
      </c>
      <c r="C11" s="27">
        <f t="shared" si="0"/>
        <v>117</v>
      </c>
      <c r="D11" s="27">
        <f t="shared" si="0"/>
        <v>2709</v>
      </c>
      <c r="E11" s="27">
        <f t="shared" si="0"/>
        <v>269</v>
      </c>
      <c r="F11" s="27">
        <f t="shared" si="0"/>
        <v>201</v>
      </c>
      <c r="G11" s="27">
        <f t="shared" si="0"/>
        <v>1</v>
      </c>
      <c r="H11" s="27">
        <f t="shared" si="0"/>
        <v>37</v>
      </c>
      <c r="I11" s="27">
        <f t="shared" si="0"/>
        <v>0</v>
      </c>
    </row>
    <row r="12" spans="1:9" x14ac:dyDescent="0.25">
      <c r="A12" t="s">
        <v>108</v>
      </c>
      <c r="B12" s="27">
        <f t="shared" si="0"/>
        <v>564</v>
      </c>
      <c r="C12" s="27">
        <f t="shared" si="0"/>
        <v>165</v>
      </c>
      <c r="D12" s="27">
        <f t="shared" si="0"/>
        <v>210</v>
      </c>
      <c r="E12" s="27">
        <f t="shared" si="0"/>
        <v>77</v>
      </c>
      <c r="F12" s="27">
        <f t="shared" si="0"/>
        <v>102</v>
      </c>
      <c r="G12" s="27">
        <f t="shared" si="0"/>
        <v>1</v>
      </c>
      <c r="H12" s="27">
        <f t="shared" si="0"/>
        <v>9</v>
      </c>
      <c r="I12" s="27">
        <f t="shared" si="0"/>
        <v>0</v>
      </c>
    </row>
    <row r="13" spans="1:9" x14ac:dyDescent="0.25">
      <c r="A13" t="s">
        <v>109</v>
      </c>
      <c r="B13" s="27">
        <f t="shared" si="0"/>
        <v>826</v>
      </c>
      <c r="C13" s="27">
        <f t="shared" si="0"/>
        <v>106</v>
      </c>
      <c r="D13" s="27">
        <f t="shared" si="0"/>
        <v>537</v>
      </c>
      <c r="E13" s="27">
        <f t="shared" si="0"/>
        <v>70</v>
      </c>
      <c r="F13" s="27">
        <f t="shared" si="0"/>
        <v>104</v>
      </c>
      <c r="G13" s="27">
        <f t="shared" si="0"/>
        <v>0</v>
      </c>
      <c r="H13" s="27">
        <f t="shared" si="0"/>
        <v>9</v>
      </c>
      <c r="I13" s="27">
        <f t="shared" si="0"/>
        <v>0</v>
      </c>
    </row>
    <row r="14" spans="1:9" x14ac:dyDescent="0.25">
      <c r="A14" t="s">
        <v>110</v>
      </c>
      <c r="B14" s="27">
        <f t="shared" si="0"/>
        <v>1619</v>
      </c>
      <c r="C14" s="27">
        <f t="shared" si="0"/>
        <v>107</v>
      </c>
      <c r="D14" s="27">
        <f t="shared" si="0"/>
        <v>1297</v>
      </c>
      <c r="E14" s="27">
        <f t="shared" si="0"/>
        <v>55</v>
      </c>
      <c r="F14" s="27">
        <f t="shared" si="0"/>
        <v>154</v>
      </c>
      <c r="G14" s="27">
        <f t="shared" si="0"/>
        <v>1</v>
      </c>
      <c r="H14" s="27">
        <f t="shared" si="0"/>
        <v>4</v>
      </c>
      <c r="I14" s="27">
        <f t="shared" si="0"/>
        <v>1</v>
      </c>
    </row>
    <row r="15" spans="1:9" x14ac:dyDescent="0.25">
      <c r="A15" t="s">
        <v>111</v>
      </c>
      <c r="B15" s="27">
        <f t="shared" si="0"/>
        <v>1036</v>
      </c>
      <c r="C15" s="27">
        <f t="shared" si="0"/>
        <v>158</v>
      </c>
      <c r="D15" s="27">
        <f t="shared" si="0"/>
        <v>652</v>
      </c>
      <c r="E15" s="27">
        <f t="shared" si="0"/>
        <v>29</v>
      </c>
      <c r="F15" s="27">
        <f t="shared" si="0"/>
        <v>193</v>
      </c>
      <c r="G15" s="27">
        <f t="shared" si="0"/>
        <v>0</v>
      </c>
      <c r="H15" s="27">
        <f t="shared" si="0"/>
        <v>3</v>
      </c>
      <c r="I15" s="27">
        <f t="shared" si="0"/>
        <v>1</v>
      </c>
    </row>
    <row r="16" spans="1:9" x14ac:dyDescent="0.25">
      <c r="A16" t="s">
        <v>112</v>
      </c>
      <c r="B16" s="27">
        <f t="shared" ref="B16:I25" si="1">B48+B80</f>
        <v>207</v>
      </c>
      <c r="C16" s="27">
        <f t="shared" si="1"/>
        <v>27</v>
      </c>
      <c r="D16" s="27">
        <f t="shared" si="1"/>
        <v>120</v>
      </c>
      <c r="E16" s="27">
        <f t="shared" si="1"/>
        <v>21</v>
      </c>
      <c r="F16" s="27">
        <f t="shared" si="1"/>
        <v>36</v>
      </c>
      <c r="G16" s="27">
        <f t="shared" si="1"/>
        <v>1</v>
      </c>
      <c r="H16" s="27">
        <f t="shared" si="1"/>
        <v>2</v>
      </c>
      <c r="I16" s="27">
        <f t="shared" si="1"/>
        <v>0</v>
      </c>
    </row>
    <row r="17" spans="1:9" x14ac:dyDescent="0.25">
      <c r="A17" t="s">
        <v>113</v>
      </c>
      <c r="B17" s="27">
        <f t="shared" si="1"/>
        <v>756</v>
      </c>
      <c r="C17" s="27">
        <f t="shared" si="1"/>
        <v>45</v>
      </c>
      <c r="D17" s="27">
        <f t="shared" si="1"/>
        <v>613</v>
      </c>
      <c r="E17" s="27">
        <f t="shared" si="1"/>
        <v>4</v>
      </c>
      <c r="F17" s="27">
        <f t="shared" si="1"/>
        <v>92</v>
      </c>
      <c r="G17" s="27">
        <f t="shared" si="1"/>
        <v>0</v>
      </c>
      <c r="H17" s="27">
        <f t="shared" si="1"/>
        <v>2</v>
      </c>
      <c r="I17" s="27">
        <f t="shared" si="1"/>
        <v>0</v>
      </c>
    </row>
    <row r="18" spans="1:9" x14ac:dyDescent="0.25">
      <c r="A18" t="s">
        <v>114</v>
      </c>
      <c r="B18" s="27">
        <f t="shared" si="1"/>
        <v>270</v>
      </c>
      <c r="C18" s="27">
        <f t="shared" si="1"/>
        <v>73</v>
      </c>
      <c r="D18" s="27">
        <f t="shared" si="1"/>
        <v>101</v>
      </c>
      <c r="E18" s="27">
        <f t="shared" si="1"/>
        <v>8</v>
      </c>
      <c r="F18" s="27">
        <f t="shared" si="1"/>
        <v>87</v>
      </c>
      <c r="G18" s="27">
        <f t="shared" si="1"/>
        <v>0</v>
      </c>
      <c r="H18" s="27">
        <f t="shared" si="1"/>
        <v>1</v>
      </c>
      <c r="I18" s="27">
        <f t="shared" si="1"/>
        <v>0</v>
      </c>
    </row>
    <row r="19" spans="1:9" x14ac:dyDescent="0.25">
      <c r="A19" t="s">
        <v>115</v>
      </c>
      <c r="B19" s="27">
        <f t="shared" si="1"/>
        <v>253</v>
      </c>
      <c r="C19" s="27">
        <f t="shared" si="1"/>
        <v>92</v>
      </c>
      <c r="D19" s="27">
        <f t="shared" si="1"/>
        <v>107</v>
      </c>
      <c r="E19" s="27">
        <f t="shared" si="1"/>
        <v>14</v>
      </c>
      <c r="F19" s="27">
        <f t="shared" si="1"/>
        <v>40</v>
      </c>
      <c r="G19" s="27">
        <f t="shared" si="1"/>
        <v>0</v>
      </c>
      <c r="H19" s="27">
        <f t="shared" si="1"/>
        <v>0</v>
      </c>
      <c r="I19" s="27">
        <f t="shared" si="1"/>
        <v>0</v>
      </c>
    </row>
    <row r="20" spans="1:9" x14ac:dyDescent="0.25">
      <c r="A20" t="s">
        <v>116</v>
      </c>
      <c r="B20" s="27">
        <f t="shared" si="1"/>
        <v>97</v>
      </c>
      <c r="C20" s="27">
        <f t="shared" si="1"/>
        <v>16</v>
      </c>
      <c r="D20" s="27">
        <f t="shared" si="1"/>
        <v>55</v>
      </c>
      <c r="E20" s="27">
        <f t="shared" si="1"/>
        <v>3</v>
      </c>
      <c r="F20" s="27">
        <f t="shared" si="1"/>
        <v>20</v>
      </c>
      <c r="G20" s="27">
        <f t="shared" si="1"/>
        <v>0</v>
      </c>
      <c r="H20" s="27">
        <f t="shared" si="1"/>
        <v>3</v>
      </c>
      <c r="I20" s="27">
        <f t="shared" si="1"/>
        <v>0</v>
      </c>
    </row>
    <row r="21" spans="1:9" x14ac:dyDescent="0.25">
      <c r="A21" t="s">
        <v>117</v>
      </c>
      <c r="B21" s="27">
        <f t="shared" si="1"/>
        <v>50</v>
      </c>
      <c r="C21" s="27">
        <f t="shared" si="1"/>
        <v>27</v>
      </c>
      <c r="D21" s="27">
        <f t="shared" si="1"/>
        <v>13</v>
      </c>
      <c r="E21" s="27">
        <f t="shared" si="1"/>
        <v>0</v>
      </c>
      <c r="F21" s="27">
        <f t="shared" si="1"/>
        <v>9</v>
      </c>
      <c r="G21" s="27">
        <f t="shared" si="1"/>
        <v>0</v>
      </c>
      <c r="H21" s="27">
        <f t="shared" si="1"/>
        <v>1</v>
      </c>
      <c r="I21" s="27">
        <f t="shared" si="1"/>
        <v>0</v>
      </c>
    </row>
    <row r="22" spans="1:9" x14ac:dyDescent="0.25">
      <c r="A22" t="s">
        <v>118</v>
      </c>
      <c r="B22" s="27">
        <f t="shared" si="1"/>
        <v>23</v>
      </c>
      <c r="C22" s="27">
        <f t="shared" si="1"/>
        <v>15</v>
      </c>
      <c r="D22" s="27">
        <f t="shared" si="1"/>
        <v>4</v>
      </c>
      <c r="E22" s="27">
        <f t="shared" si="1"/>
        <v>1</v>
      </c>
      <c r="F22" s="27">
        <f t="shared" si="1"/>
        <v>3</v>
      </c>
      <c r="G22" s="27">
        <f t="shared" si="1"/>
        <v>0</v>
      </c>
      <c r="H22" s="27">
        <f t="shared" si="1"/>
        <v>0</v>
      </c>
      <c r="I22" s="27">
        <f t="shared" si="1"/>
        <v>0</v>
      </c>
    </row>
    <row r="23" spans="1:9" x14ac:dyDescent="0.25">
      <c r="A23" t="s">
        <v>119</v>
      </c>
      <c r="B23" s="27">
        <f t="shared" si="1"/>
        <v>165</v>
      </c>
      <c r="C23" s="27">
        <f t="shared" si="1"/>
        <v>115</v>
      </c>
      <c r="D23" s="27">
        <f t="shared" si="1"/>
        <v>18</v>
      </c>
      <c r="E23" s="27">
        <f t="shared" si="1"/>
        <v>14</v>
      </c>
      <c r="F23" s="27">
        <f t="shared" si="1"/>
        <v>9</v>
      </c>
      <c r="G23" s="27">
        <f t="shared" si="1"/>
        <v>5</v>
      </c>
      <c r="H23" s="27">
        <f t="shared" si="1"/>
        <v>4</v>
      </c>
      <c r="I23" s="27">
        <f t="shared" si="1"/>
        <v>0</v>
      </c>
    </row>
    <row r="24" spans="1:9" x14ac:dyDescent="0.25">
      <c r="A24" t="s">
        <v>120</v>
      </c>
      <c r="B24" s="27">
        <f t="shared" si="1"/>
        <v>91</v>
      </c>
      <c r="C24" s="27">
        <f t="shared" si="1"/>
        <v>27</v>
      </c>
      <c r="D24" s="27">
        <f t="shared" si="1"/>
        <v>30</v>
      </c>
      <c r="E24" s="27">
        <f t="shared" si="1"/>
        <v>15</v>
      </c>
      <c r="F24" s="27">
        <f t="shared" si="1"/>
        <v>16</v>
      </c>
      <c r="G24" s="27">
        <f t="shared" si="1"/>
        <v>2</v>
      </c>
      <c r="H24" s="27">
        <f t="shared" si="1"/>
        <v>1</v>
      </c>
      <c r="I24" s="27">
        <f t="shared" si="1"/>
        <v>0</v>
      </c>
    </row>
    <row r="25" spans="1:9" x14ac:dyDescent="0.25">
      <c r="A25" t="s">
        <v>121</v>
      </c>
      <c r="B25" s="27">
        <f t="shared" si="1"/>
        <v>141</v>
      </c>
      <c r="C25" s="27">
        <f t="shared" si="1"/>
        <v>19</v>
      </c>
      <c r="D25" s="27">
        <f t="shared" si="1"/>
        <v>77</v>
      </c>
      <c r="E25" s="27">
        <f t="shared" si="1"/>
        <v>24</v>
      </c>
      <c r="F25" s="27">
        <f t="shared" si="1"/>
        <v>20</v>
      </c>
      <c r="G25" s="27">
        <f t="shared" si="1"/>
        <v>0</v>
      </c>
      <c r="H25" s="27">
        <f t="shared" si="1"/>
        <v>1</v>
      </c>
      <c r="I25" s="27">
        <f t="shared" si="1"/>
        <v>0</v>
      </c>
    </row>
    <row r="26" spans="1:9" x14ac:dyDescent="0.25">
      <c r="A26" t="s">
        <v>122</v>
      </c>
      <c r="B26" s="27">
        <f t="shared" ref="B26:I28" si="2">B58+B90</f>
        <v>85</v>
      </c>
      <c r="C26" s="27">
        <f t="shared" si="2"/>
        <v>11</v>
      </c>
      <c r="D26" s="27">
        <f t="shared" si="2"/>
        <v>41</v>
      </c>
      <c r="E26" s="27">
        <f t="shared" si="2"/>
        <v>21</v>
      </c>
      <c r="F26" s="27">
        <f t="shared" si="2"/>
        <v>11</v>
      </c>
      <c r="G26" s="27">
        <f t="shared" si="2"/>
        <v>0</v>
      </c>
      <c r="H26" s="27">
        <f t="shared" si="2"/>
        <v>1</v>
      </c>
      <c r="I26" s="27">
        <f t="shared" si="2"/>
        <v>0</v>
      </c>
    </row>
    <row r="27" spans="1:9" x14ac:dyDescent="0.25">
      <c r="A27" t="s">
        <v>123</v>
      </c>
      <c r="B27" s="27">
        <f t="shared" si="2"/>
        <v>129</v>
      </c>
      <c r="C27" s="27">
        <f t="shared" si="2"/>
        <v>11</v>
      </c>
      <c r="D27" s="27">
        <f t="shared" si="2"/>
        <v>65</v>
      </c>
      <c r="E27" s="27">
        <f t="shared" si="2"/>
        <v>31</v>
      </c>
      <c r="F27" s="27">
        <f t="shared" si="2"/>
        <v>21</v>
      </c>
      <c r="G27" s="27">
        <f t="shared" si="2"/>
        <v>0</v>
      </c>
      <c r="H27" s="27">
        <f t="shared" si="2"/>
        <v>1</v>
      </c>
      <c r="I27" s="27">
        <f t="shared" si="2"/>
        <v>0</v>
      </c>
    </row>
    <row r="28" spans="1:9" x14ac:dyDescent="0.25">
      <c r="A28" t="s">
        <v>124</v>
      </c>
      <c r="B28" s="27">
        <f t="shared" si="2"/>
        <v>73</v>
      </c>
      <c r="C28" s="27">
        <f t="shared" si="2"/>
        <v>7</v>
      </c>
      <c r="D28" s="27">
        <f t="shared" si="2"/>
        <v>33</v>
      </c>
      <c r="E28" s="27">
        <f t="shared" si="2"/>
        <v>31</v>
      </c>
      <c r="F28" s="27">
        <f t="shared" si="2"/>
        <v>1</v>
      </c>
      <c r="G28" s="27">
        <f t="shared" si="2"/>
        <v>0</v>
      </c>
      <c r="H28" s="27">
        <f t="shared" si="2"/>
        <v>1</v>
      </c>
      <c r="I28" s="27">
        <f t="shared" si="2"/>
        <v>0</v>
      </c>
    </row>
    <row r="29" spans="1:9" ht="13.8" thickBot="1" x14ac:dyDescent="0.3">
      <c r="A29" s="6" t="s">
        <v>125</v>
      </c>
      <c r="B29" s="29">
        <f t="shared" ref="B29:I29" si="3">B61+B93</f>
        <v>87</v>
      </c>
      <c r="C29" s="29">
        <f t="shared" si="3"/>
        <v>10</v>
      </c>
      <c r="D29" s="29">
        <f t="shared" si="3"/>
        <v>44</v>
      </c>
      <c r="E29" s="29">
        <f t="shared" si="3"/>
        <v>28</v>
      </c>
      <c r="F29" s="29">
        <f t="shared" si="3"/>
        <v>5</v>
      </c>
      <c r="G29" s="29">
        <f t="shared" si="3"/>
        <v>0</v>
      </c>
      <c r="H29" s="29">
        <f t="shared" si="3"/>
        <v>0</v>
      </c>
      <c r="I29" s="29">
        <f t="shared" si="3"/>
        <v>0</v>
      </c>
    </row>
    <row r="30" spans="1:9" x14ac:dyDescent="0.25">
      <c r="A30" t="s">
        <v>145</v>
      </c>
      <c r="B30" s="2"/>
      <c r="C30" s="2"/>
      <c r="D30" s="2"/>
      <c r="E30" s="2"/>
      <c r="F30" s="2"/>
      <c r="G30" s="2"/>
      <c r="H30" s="2"/>
      <c r="I30" s="2"/>
    </row>
    <row r="31" spans="1:9" x14ac:dyDescent="0.25">
      <c r="B31" s="2"/>
      <c r="C31" s="2"/>
      <c r="D31" s="2"/>
      <c r="E31" s="2"/>
      <c r="F31" s="2"/>
      <c r="G31" s="2"/>
      <c r="H31" s="2"/>
      <c r="I31" s="2"/>
    </row>
    <row r="32" spans="1:9" x14ac:dyDescent="0.25">
      <c r="B32" s="2"/>
      <c r="C32" s="2"/>
      <c r="D32" s="2"/>
      <c r="E32" s="2"/>
      <c r="F32" s="2"/>
      <c r="G32" s="2"/>
      <c r="H32" s="2"/>
      <c r="I32" s="2"/>
    </row>
    <row r="33" spans="1:9" x14ac:dyDescent="0.25">
      <c r="A33" s="145" t="s">
        <v>378</v>
      </c>
      <c r="B33" s="145"/>
      <c r="C33" s="145"/>
      <c r="D33" s="145"/>
      <c r="E33" s="145"/>
      <c r="F33" s="145"/>
      <c r="G33" s="145"/>
      <c r="H33" s="145"/>
      <c r="I33" s="145"/>
    </row>
    <row r="34" spans="1:9" ht="13.8" thickBot="1" x14ac:dyDescent="0.3">
      <c r="A34" s="102"/>
      <c r="B34" s="102"/>
      <c r="C34" s="102"/>
      <c r="D34" s="102"/>
      <c r="E34" s="102"/>
      <c r="F34" s="102"/>
      <c r="G34" s="102"/>
      <c r="H34" s="102"/>
      <c r="I34" s="102"/>
    </row>
    <row r="35" spans="1:9" ht="12.75" customHeight="1" x14ac:dyDescent="0.25">
      <c r="A35" s="111" t="s">
        <v>372</v>
      </c>
      <c r="B35" s="119" t="s">
        <v>85</v>
      </c>
      <c r="C35" s="119" t="s">
        <v>137</v>
      </c>
      <c r="D35" s="119" t="s">
        <v>138</v>
      </c>
      <c r="E35" s="119" t="s">
        <v>139</v>
      </c>
      <c r="F35" s="119" t="s">
        <v>379</v>
      </c>
      <c r="G35" s="119" t="s">
        <v>380</v>
      </c>
      <c r="H35" s="119" t="s">
        <v>381</v>
      </c>
      <c r="I35" s="117" t="s">
        <v>140</v>
      </c>
    </row>
    <row r="36" spans="1:9" x14ac:dyDescent="0.25">
      <c r="A36" s="143"/>
      <c r="B36" s="144"/>
      <c r="C36" s="144"/>
      <c r="D36" s="144"/>
      <c r="E36" s="144"/>
      <c r="F36" s="144"/>
      <c r="G36" s="144"/>
      <c r="H36" s="144"/>
      <c r="I36" s="146"/>
    </row>
    <row r="37" spans="1:9" ht="13.5" customHeight="1" thickBot="1" x14ac:dyDescent="0.3">
      <c r="A37" s="112"/>
      <c r="B37" s="120"/>
      <c r="C37" s="120"/>
      <c r="D37" s="120"/>
      <c r="E37" s="120"/>
      <c r="F37" s="120"/>
      <c r="G37" s="120"/>
      <c r="H37" s="120"/>
      <c r="I37" s="118"/>
    </row>
    <row r="38" spans="1:9" x14ac:dyDescent="0.25">
      <c r="A38" s="84" t="s">
        <v>142</v>
      </c>
      <c r="B38" s="37">
        <f t="shared" ref="B38:I38" si="4">SUM(B39:B61)</f>
        <v>10024</v>
      </c>
      <c r="C38" s="37">
        <f t="shared" si="4"/>
        <v>927</v>
      </c>
      <c r="D38" s="37">
        <f t="shared" si="4"/>
        <v>6961</v>
      </c>
      <c r="E38" s="37">
        <f t="shared" si="4"/>
        <v>970</v>
      </c>
      <c r="F38" s="37">
        <f t="shared" si="4"/>
        <v>1033</v>
      </c>
      <c r="G38" s="82">
        <f t="shared" si="4"/>
        <v>14</v>
      </c>
      <c r="H38" s="82">
        <f t="shared" si="4"/>
        <v>118</v>
      </c>
      <c r="I38" s="82">
        <f t="shared" si="4"/>
        <v>1</v>
      </c>
    </row>
    <row r="39" spans="1:9" x14ac:dyDescent="0.25">
      <c r="A39" t="s">
        <v>103</v>
      </c>
      <c r="B39" s="27">
        <f>SUM(C39:I39)</f>
        <v>483</v>
      </c>
      <c r="C39" s="27">
        <v>52</v>
      </c>
      <c r="D39" s="27">
        <v>276</v>
      </c>
      <c r="E39" s="27">
        <v>141</v>
      </c>
      <c r="F39" s="27">
        <v>6</v>
      </c>
      <c r="G39" s="27">
        <v>0</v>
      </c>
      <c r="H39" s="27">
        <v>7</v>
      </c>
      <c r="I39" s="27">
        <v>1</v>
      </c>
    </row>
    <row r="40" spans="1:9" x14ac:dyDescent="0.25">
      <c r="A40" t="s">
        <v>104</v>
      </c>
      <c r="B40" s="27">
        <f t="shared" ref="B40:B61" si="5">SUM(C40:I40)</f>
        <v>450</v>
      </c>
      <c r="C40" s="27">
        <v>31</v>
      </c>
      <c r="D40" s="27">
        <v>235</v>
      </c>
      <c r="E40" s="27">
        <v>146</v>
      </c>
      <c r="F40" s="27">
        <v>27</v>
      </c>
      <c r="G40" s="27">
        <v>0</v>
      </c>
      <c r="H40" s="27">
        <v>11</v>
      </c>
      <c r="I40" s="27">
        <v>0</v>
      </c>
    </row>
    <row r="41" spans="1:9" x14ac:dyDescent="0.25">
      <c r="A41" t="s">
        <v>105</v>
      </c>
      <c r="B41" s="27">
        <f t="shared" si="5"/>
        <v>2502</v>
      </c>
      <c r="C41" s="27">
        <v>73</v>
      </c>
      <c r="D41" s="27">
        <v>2075</v>
      </c>
      <c r="E41" s="27">
        <v>182</v>
      </c>
      <c r="F41" s="27">
        <v>134</v>
      </c>
      <c r="G41" s="27">
        <v>6</v>
      </c>
      <c r="H41" s="27">
        <v>32</v>
      </c>
      <c r="I41" s="27">
        <v>0</v>
      </c>
    </row>
    <row r="42" spans="1:9" x14ac:dyDescent="0.25">
      <c r="A42" t="s">
        <v>106</v>
      </c>
      <c r="B42" s="27">
        <f t="shared" si="5"/>
        <v>381</v>
      </c>
      <c r="C42" s="27">
        <v>43</v>
      </c>
      <c r="D42" s="27">
        <v>190</v>
      </c>
      <c r="E42" s="27">
        <v>80</v>
      </c>
      <c r="F42" s="27">
        <v>56</v>
      </c>
      <c r="G42" s="27">
        <v>3</v>
      </c>
      <c r="H42" s="27">
        <v>9</v>
      </c>
      <c r="I42" s="27">
        <v>0</v>
      </c>
    </row>
    <row r="43" spans="1:9" x14ac:dyDescent="0.25">
      <c r="A43" t="s">
        <v>107</v>
      </c>
      <c r="B43" s="27">
        <f t="shared" si="5"/>
        <v>1989</v>
      </c>
      <c r="C43" s="27">
        <v>53</v>
      </c>
      <c r="D43" s="27">
        <v>1625</v>
      </c>
      <c r="E43" s="27">
        <v>154</v>
      </c>
      <c r="F43" s="27">
        <v>132</v>
      </c>
      <c r="G43" s="27">
        <v>0</v>
      </c>
      <c r="H43" s="27">
        <v>25</v>
      </c>
      <c r="I43" s="27">
        <v>0</v>
      </c>
    </row>
    <row r="44" spans="1:9" x14ac:dyDescent="0.25">
      <c r="A44" t="s">
        <v>108</v>
      </c>
      <c r="B44" s="27">
        <f t="shared" si="5"/>
        <v>297</v>
      </c>
      <c r="C44" s="27">
        <v>66</v>
      </c>
      <c r="D44" s="27">
        <v>118</v>
      </c>
      <c r="E44" s="27">
        <v>49</v>
      </c>
      <c r="F44" s="27">
        <v>56</v>
      </c>
      <c r="G44" s="27">
        <v>1</v>
      </c>
      <c r="H44" s="27">
        <v>7</v>
      </c>
      <c r="I44" s="27">
        <v>0</v>
      </c>
    </row>
    <row r="45" spans="1:9" x14ac:dyDescent="0.25">
      <c r="A45" t="s">
        <v>109</v>
      </c>
      <c r="B45" s="27">
        <f t="shared" si="5"/>
        <v>507</v>
      </c>
      <c r="C45" s="27">
        <v>72</v>
      </c>
      <c r="D45" s="27">
        <v>317</v>
      </c>
      <c r="E45" s="27">
        <v>47</v>
      </c>
      <c r="F45" s="27">
        <v>62</v>
      </c>
      <c r="G45" s="27">
        <v>0</v>
      </c>
      <c r="H45" s="27">
        <v>9</v>
      </c>
      <c r="I45" s="27">
        <v>0</v>
      </c>
    </row>
    <row r="46" spans="1:9" x14ac:dyDescent="0.25">
      <c r="A46" t="s">
        <v>110</v>
      </c>
      <c r="B46" s="27">
        <f t="shared" si="5"/>
        <v>1100</v>
      </c>
      <c r="C46" s="27">
        <v>80</v>
      </c>
      <c r="D46" s="27">
        <v>872</v>
      </c>
      <c r="E46" s="27">
        <v>34</v>
      </c>
      <c r="F46" s="27">
        <v>109</v>
      </c>
      <c r="G46" s="27">
        <v>1</v>
      </c>
      <c r="H46" s="27">
        <v>4</v>
      </c>
      <c r="I46" s="27">
        <v>0</v>
      </c>
    </row>
    <row r="47" spans="1:9" x14ac:dyDescent="0.25">
      <c r="A47" t="s">
        <v>111</v>
      </c>
      <c r="B47" s="27">
        <f t="shared" si="5"/>
        <v>635</v>
      </c>
      <c r="C47" s="27">
        <v>115</v>
      </c>
      <c r="D47" s="27">
        <v>359</v>
      </c>
      <c r="E47" s="27">
        <v>19</v>
      </c>
      <c r="F47" s="27">
        <v>140</v>
      </c>
      <c r="G47" s="27">
        <v>0</v>
      </c>
      <c r="H47" s="27">
        <v>2</v>
      </c>
      <c r="I47" s="27">
        <v>0</v>
      </c>
    </row>
    <row r="48" spans="1:9" x14ac:dyDescent="0.25">
      <c r="A48" t="s">
        <v>112</v>
      </c>
      <c r="B48" s="27">
        <f t="shared" si="5"/>
        <v>134</v>
      </c>
      <c r="C48" s="27">
        <v>19</v>
      </c>
      <c r="D48" s="27">
        <v>74</v>
      </c>
      <c r="E48" s="27">
        <v>12</v>
      </c>
      <c r="F48" s="27">
        <v>26</v>
      </c>
      <c r="G48" s="27">
        <v>1</v>
      </c>
      <c r="H48" s="27">
        <v>2</v>
      </c>
      <c r="I48" s="27">
        <v>0</v>
      </c>
    </row>
    <row r="49" spans="1:9" x14ac:dyDescent="0.25">
      <c r="A49" t="s">
        <v>113</v>
      </c>
      <c r="B49" s="27">
        <f t="shared" si="5"/>
        <v>549</v>
      </c>
      <c r="C49" s="27">
        <v>35</v>
      </c>
      <c r="D49" s="27">
        <v>428</v>
      </c>
      <c r="E49" s="27">
        <v>4</v>
      </c>
      <c r="F49" s="27">
        <v>80</v>
      </c>
      <c r="G49" s="27">
        <v>0</v>
      </c>
      <c r="H49" s="27">
        <v>2</v>
      </c>
      <c r="I49" s="27">
        <v>0</v>
      </c>
    </row>
    <row r="50" spans="1:9" x14ac:dyDescent="0.25">
      <c r="A50" t="s">
        <v>114</v>
      </c>
      <c r="B50" s="27">
        <f t="shared" si="5"/>
        <v>218</v>
      </c>
      <c r="C50" s="27">
        <v>61</v>
      </c>
      <c r="D50" s="27">
        <v>77</v>
      </c>
      <c r="E50" s="27">
        <v>4</v>
      </c>
      <c r="F50" s="27">
        <v>75</v>
      </c>
      <c r="G50" s="27">
        <v>0</v>
      </c>
      <c r="H50" s="27">
        <v>1</v>
      </c>
      <c r="I50" s="27">
        <v>0</v>
      </c>
    </row>
    <row r="51" spans="1:9" x14ac:dyDescent="0.25">
      <c r="A51" t="s">
        <v>115</v>
      </c>
      <c r="B51" s="27">
        <f t="shared" si="5"/>
        <v>170</v>
      </c>
      <c r="C51" s="27">
        <v>54</v>
      </c>
      <c r="D51" s="27">
        <v>75</v>
      </c>
      <c r="E51" s="27">
        <v>7</v>
      </c>
      <c r="F51" s="27">
        <v>34</v>
      </c>
      <c r="G51" s="27">
        <v>0</v>
      </c>
      <c r="H51" s="27">
        <v>0</v>
      </c>
      <c r="I51" s="27">
        <v>0</v>
      </c>
    </row>
    <row r="52" spans="1:9" x14ac:dyDescent="0.25">
      <c r="A52" t="s">
        <v>116</v>
      </c>
      <c r="B52" s="27">
        <f t="shared" si="5"/>
        <v>75</v>
      </c>
      <c r="C52" s="27">
        <v>12</v>
      </c>
      <c r="D52" s="27">
        <v>42</v>
      </c>
      <c r="E52" s="27">
        <v>1</v>
      </c>
      <c r="F52" s="27">
        <v>17</v>
      </c>
      <c r="G52" s="27">
        <v>0</v>
      </c>
      <c r="H52" s="27">
        <v>3</v>
      </c>
      <c r="I52" s="27">
        <v>0</v>
      </c>
    </row>
    <row r="53" spans="1:9" x14ac:dyDescent="0.25">
      <c r="A53" t="s">
        <v>117</v>
      </c>
      <c r="B53" s="27">
        <f t="shared" si="5"/>
        <v>38</v>
      </c>
      <c r="C53" s="27">
        <v>22</v>
      </c>
      <c r="D53" s="27">
        <v>8</v>
      </c>
      <c r="E53" s="27">
        <v>0</v>
      </c>
      <c r="F53" s="27">
        <v>8</v>
      </c>
      <c r="G53" s="27">
        <v>0</v>
      </c>
      <c r="H53" s="27">
        <v>0</v>
      </c>
      <c r="I53" s="27">
        <v>0</v>
      </c>
    </row>
    <row r="54" spans="1:9" x14ac:dyDescent="0.25">
      <c r="A54" t="s">
        <v>118</v>
      </c>
      <c r="B54" s="27">
        <f t="shared" si="5"/>
        <v>14</v>
      </c>
      <c r="C54" s="27">
        <v>8</v>
      </c>
      <c r="D54" s="27">
        <v>3</v>
      </c>
      <c r="E54" s="27">
        <v>0</v>
      </c>
      <c r="F54" s="27">
        <v>3</v>
      </c>
      <c r="G54" s="27">
        <v>0</v>
      </c>
      <c r="H54" s="27">
        <v>0</v>
      </c>
      <c r="I54" s="27">
        <v>0</v>
      </c>
    </row>
    <row r="55" spans="1:9" x14ac:dyDescent="0.25">
      <c r="A55" t="s">
        <v>119</v>
      </c>
      <c r="B55" s="27">
        <f t="shared" si="5"/>
        <v>101</v>
      </c>
      <c r="C55" s="27">
        <v>74</v>
      </c>
      <c r="D55" s="27">
        <v>12</v>
      </c>
      <c r="E55" s="27">
        <v>8</v>
      </c>
      <c r="F55" s="27">
        <v>7</v>
      </c>
      <c r="G55" s="27">
        <v>0</v>
      </c>
      <c r="H55" s="27">
        <v>0</v>
      </c>
      <c r="I55" s="27">
        <v>0</v>
      </c>
    </row>
    <row r="56" spans="1:9" x14ac:dyDescent="0.25">
      <c r="A56" t="s">
        <v>120</v>
      </c>
      <c r="B56" s="27">
        <f t="shared" si="5"/>
        <v>65</v>
      </c>
      <c r="C56" s="27">
        <v>21</v>
      </c>
      <c r="D56" s="27">
        <v>22</v>
      </c>
      <c r="E56" s="27">
        <v>8</v>
      </c>
      <c r="F56" s="27">
        <v>11</v>
      </c>
      <c r="G56" s="27">
        <v>2</v>
      </c>
      <c r="H56" s="27">
        <v>1</v>
      </c>
      <c r="I56" s="27">
        <v>0</v>
      </c>
    </row>
    <row r="57" spans="1:9" x14ac:dyDescent="0.25">
      <c r="A57" t="s">
        <v>121</v>
      </c>
      <c r="B57" s="27">
        <f t="shared" si="5"/>
        <v>102</v>
      </c>
      <c r="C57" s="27">
        <v>13</v>
      </c>
      <c r="D57" s="27">
        <v>60</v>
      </c>
      <c r="E57" s="27">
        <v>11</v>
      </c>
      <c r="F57" s="27">
        <v>17</v>
      </c>
      <c r="G57" s="27">
        <v>0</v>
      </c>
      <c r="H57" s="27">
        <v>1</v>
      </c>
      <c r="I57" s="27">
        <v>0</v>
      </c>
    </row>
    <row r="58" spans="1:9" x14ac:dyDescent="0.25">
      <c r="A58" t="s">
        <v>122</v>
      </c>
      <c r="B58" s="27">
        <f t="shared" si="5"/>
        <v>56</v>
      </c>
      <c r="C58" s="27">
        <v>6</v>
      </c>
      <c r="D58" s="27">
        <v>27</v>
      </c>
      <c r="E58" s="27">
        <v>12</v>
      </c>
      <c r="F58" s="27">
        <v>10</v>
      </c>
      <c r="G58" s="27">
        <v>0</v>
      </c>
      <c r="H58" s="27">
        <v>1</v>
      </c>
      <c r="I58" s="27">
        <v>0</v>
      </c>
    </row>
    <row r="59" spans="1:9" x14ac:dyDescent="0.25">
      <c r="A59" t="s">
        <v>123</v>
      </c>
      <c r="B59" s="27">
        <f t="shared" si="5"/>
        <v>74</v>
      </c>
      <c r="C59" s="27">
        <v>9</v>
      </c>
      <c r="D59" s="27">
        <v>28</v>
      </c>
      <c r="E59" s="27">
        <v>19</v>
      </c>
      <c r="F59" s="27">
        <v>18</v>
      </c>
      <c r="G59" s="27">
        <v>0</v>
      </c>
      <c r="H59" s="27">
        <v>0</v>
      </c>
      <c r="I59" s="27">
        <v>0</v>
      </c>
    </row>
    <row r="60" spans="1:9" x14ac:dyDescent="0.25">
      <c r="A60" t="s">
        <v>124</v>
      </c>
      <c r="B60" s="27">
        <f t="shared" si="5"/>
        <v>33</v>
      </c>
      <c r="C60" s="27">
        <v>2</v>
      </c>
      <c r="D60" s="27">
        <v>13</v>
      </c>
      <c r="E60" s="27">
        <v>16</v>
      </c>
      <c r="F60" s="27">
        <v>1</v>
      </c>
      <c r="G60" s="27">
        <v>0</v>
      </c>
      <c r="H60" s="27">
        <v>1</v>
      </c>
      <c r="I60" s="27">
        <v>0</v>
      </c>
    </row>
    <row r="61" spans="1:9" ht="13.8" thickBot="1" x14ac:dyDescent="0.3">
      <c r="A61" s="6" t="s">
        <v>125</v>
      </c>
      <c r="B61" s="29">
        <f t="shared" si="5"/>
        <v>51</v>
      </c>
      <c r="C61" s="29">
        <v>6</v>
      </c>
      <c r="D61" s="29">
        <v>25</v>
      </c>
      <c r="E61" s="29">
        <v>16</v>
      </c>
      <c r="F61" s="29">
        <v>4</v>
      </c>
      <c r="G61" s="29">
        <v>0</v>
      </c>
      <c r="H61" s="29">
        <v>0</v>
      </c>
      <c r="I61" s="29">
        <v>0</v>
      </c>
    </row>
    <row r="62" spans="1:9" x14ac:dyDescent="0.25">
      <c r="A62" t="s">
        <v>143</v>
      </c>
      <c r="B62" s="16"/>
      <c r="C62" s="16"/>
      <c r="D62" s="16"/>
      <c r="E62" s="17"/>
      <c r="F62" s="3"/>
      <c r="G62" s="3"/>
    </row>
    <row r="63" spans="1:9" x14ac:dyDescent="0.25">
      <c r="B63" s="16"/>
      <c r="C63" s="16"/>
      <c r="D63" s="16"/>
      <c r="E63" s="3"/>
      <c r="F63" s="3"/>
      <c r="G63" s="3"/>
    </row>
    <row r="64" spans="1:9" x14ac:dyDescent="0.25">
      <c r="B64" s="16"/>
      <c r="C64" s="16"/>
      <c r="D64" s="16"/>
      <c r="E64" s="3"/>
      <c r="F64" s="3"/>
      <c r="G64" s="3"/>
    </row>
    <row r="65" spans="1:9" ht="12.75" customHeight="1" x14ac:dyDescent="0.25">
      <c r="A65" s="145" t="s">
        <v>378</v>
      </c>
      <c r="B65" s="145"/>
      <c r="C65" s="145"/>
      <c r="D65" s="145"/>
      <c r="E65" s="145"/>
      <c r="F65" s="145"/>
      <c r="G65" s="145"/>
      <c r="H65" s="145"/>
      <c r="I65" s="145"/>
    </row>
    <row r="66" spans="1:9" ht="13.8" thickBot="1" x14ac:dyDescent="0.3">
      <c r="A66" s="102"/>
      <c r="B66" s="102"/>
      <c r="C66" s="102"/>
      <c r="D66" s="102"/>
      <c r="E66" s="102"/>
      <c r="F66" s="102"/>
      <c r="G66" s="102"/>
      <c r="H66" s="102"/>
      <c r="I66" s="102"/>
    </row>
    <row r="67" spans="1:9" ht="12.75" customHeight="1" x14ac:dyDescent="0.25">
      <c r="A67" s="111" t="s">
        <v>372</v>
      </c>
      <c r="B67" s="119" t="s">
        <v>85</v>
      </c>
      <c r="C67" s="119" t="s">
        <v>137</v>
      </c>
      <c r="D67" s="119" t="s">
        <v>138</v>
      </c>
      <c r="E67" s="119" t="s">
        <v>139</v>
      </c>
      <c r="F67" s="119" t="s">
        <v>379</v>
      </c>
      <c r="G67" s="119" t="s">
        <v>380</v>
      </c>
      <c r="H67" s="119" t="s">
        <v>381</v>
      </c>
      <c r="I67" s="117" t="s">
        <v>140</v>
      </c>
    </row>
    <row r="68" spans="1:9" x14ac:dyDescent="0.25">
      <c r="A68" s="143"/>
      <c r="B68" s="144"/>
      <c r="C68" s="144"/>
      <c r="D68" s="144"/>
      <c r="E68" s="144"/>
      <c r="F68" s="144"/>
      <c r="G68" s="144"/>
      <c r="H68" s="144"/>
      <c r="I68" s="146"/>
    </row>
    <row r="69" spans="1:9" ht="13.8" thickBot="1" x14ac:dyDescent="0.3">
      <c r="A69" s="112"/>
      <c r="B69" s="120"/>
      <c r="C69" s="120"/>
      <c r="D69" s="120"/>
      <c r="E69" s="120"/>
      <c r="F69" s="120"/>
      <c r="G69" s="120"/>
      <c r="H69" s="120"/>
      <c r="I69" s="118"/>
    </row>
    <row r="70" spans="1:9" x14ac:dyDescent="0.25">
      <c r="A70" s="84" t="s">
        <v>141</v>
      </c>
      <c r="B70" s="37">
        <f t="shared" ref="B70:I70" si="6">SUM(B71:B93)</f>
        <v>7797</v>
      </c>
      <c r="C70" s="37">
        <f t="shared" si="6"/>
        <v>677</v>
      </c>
      <c r="D70" s="37">
        <f t="shared" si="6"/>
        <v>5763</v>
      </c>
      <c r="E70" s="37">
        <f t="shared" si="6"/>
        <v>775</v>
      </c>
      <c r="F70" s="37">
        <f t="shared" si="6"/>
        <v>512</v>
      </c>
      <c r="G70" s="82">
        <f t="shared" si="6"/>
        <v>10</v>
      </c>
      <c r="H70" s="82">
        <f t="shared" si="6"/>
        <v>55</v>
      </c>
      <c r="I70" s="82">
        <f t="shared" si="6"/>
        <v>5</v>
      </c>
    </row>
    <row r="71" spans="1:9" x14ac:dyDescent="0.25">
      <c r="A71" t="s">
        <v>103</v>
      </c>
      <c r="B71" s="27">
        <f>SUM(C71:I71)</f>
        <v>480</v>
      </c>
      <c r="C71" s="27">
        <v>58</v>
      </c>
      <c r="D71" s="27">
        <v>287</v>
      </c>
      <c r="E71" s="27">
        <v>119</v>
      </c>
      <c r="F71" s="27">
        <v>9</v>
      </c>
      <c r="G71" s="27">
        <v>1</v>
      </c>
      <c r="H71" s="27">
        <v>4</v>
      </c>
      <c r="I71" s="27">
        <v>2</v>
      </c>
    </row>
    <row r="72" spans="1:9" x14ac:dyDescent="0.25">
      <c r="A72" t="s">
        <v>104</v>
      </c>
      <c r="B72" s="27">
        <f t="shared" ref="B72:B93" si="7">SUM(C72:I72)</f>
        <v>461</v>
      </c>
      <c r="C72" s="27">
        <v>47</v>
      </c>
      <c r="D72" s="27">
        <v>266</v>
      </c>
      <c r="E72" s="27">
        <v>128</v>
      </c>
      <c r="F72" s="27">
        <v>17</v>
      </c>
      <c r="G72" s="27">
        <v>1</v>
      </c>
      <c r="H72" s="27">
        <v>1</v>
      </c>
      <c r="I72" s="27">
        <v>1</v>
      </c>
    </row>
    <row r="73" spans="1:9" x14ac:dyDescent="0.25">
      <c r="A73" t="s">
        <v>105</v>
      </c>
      <c r="B73" s="27">
        <f t="shared" si="7"/>
        <v>2910</v>
      </c>
      <c r="C73" s="27">
        <v>112</v>
      </c>
      <c r="D73" s="27">
        <v>2474</v>
      </c>
      <c r="E73" s="27">
        <v>164</v>
      </c>
      <c r="F73" s="27">
        <v>137</v>
      </c>
      <c r="G73" s="27">
        <v>1</v>
      </c>
      <c r="H73" s="27">
        <v>22</v>
      </c>
      <c r="I73" s="27">
        <v>0</v>
      </c>
    </row>
    <row r="74" spans="1:9" x14ac:dyDescent="0.25">
      <c r="A74" t="s">
        <v>106</v>
      </c>
      <c r="B74" s="27">
        <f t="shared" si="7"/>
        <v>348</v>
      </c>
      <c r="C74" s="27">
        <v>40</v>
      </c>
      <c r="D74" s="27">
        <v>195</v>
      </c>
      <c r="E74" s="27">
        <v>70</v>
      </c>
      <c r="F74" s="27">
        <v>35</v>
      </c>
      <c r="G74" s="27">
        <v>1</v>
      </c>
      <c r="H74" s="27">
        <v>7</v>
      </c>
      <c r="I74" s="27">
        <v>0</v>
      </c>
    </row>
    <row r="75" spans="1:9" x14ac:dyDescent="0.25">
      <c r="A75" t="s">
        <v>107</v>
      </c>
      <c r="B75" s="27">
        <f t="shared" si="7"/>
        <v>1345</v>
      </c>
      <c r="C75" s="27">
        <v>64</v>
      </c>
      <c r="D75" s="27">
        <v>1084</v>
      </c>
      <c r="E75" s="27">
        <v>115</v>
      </c>
      <c r="F75" s="27">
        <v>69</v>
      </c>
      <c r="G75" s="27">
        <v>1</v>
      </c>
      <c r="H75" s="27">
        <v>12</v>
      </c>
      <c r="I75" s="27">
        <v>0</v>
      </c>
    </row>
    <row r="76" spans="1:9" x14ac:dyDescent="0.25">
      <c r="A76" t="s">
        <v>108</v>
      </c>
      <c r="B76" s="27">
        <f t="shared" si="7"/>
        <v>267</v>
      </c>
      <c r="C76" s="27">
        <v>99</v>
      </c>
      <c r="D76" s="27">
        <v>92</v>
      </c>
      <c r="E76" s="27">
        <v>28</v>
      </c>
      <c r="F76" s="27">
        <v>46</v>
      </c>
      <c r="G76" s="27">
        <v>0</v>
      </c>
      <c r="H76" s="27">
        <v>2</v>
      </c>
      <c r="I76" s="27">
        <v>0</v>
      </c>
    </row>
    <row r="77" spans="1:9" x14ac:dyDescent="0.25">
      <c r="A77" t="s">
        <v>109</v>
      </c>
      <c r="B77" s="27">
        <f t="shared" si="7"/>
        <v>319</v>
      </c>
      <c r="C77" s="27">
        <v>34</v>
      </c>
      <c r="D77" s="27">
        <v>220</v>
      </c>
      <c r="E77" s="27">
        <v>23</v>
      </c>
      <c r="F77" s="27">
        <v>42</v>
      </c>
      <c r="G77" s="27">
        <v>0</v>
      </c>
      <c r="H77" s="27">
        <v>0</v>
      </c>
      <c r="I77" s="27">
        <v>0</v>
      </c>
    </row>
    <row r="78" spans="1:9" x14ac:dyDescent="0.25">
      <c r="A78" t="s">
        <v>110</v>
      </c>
      <c r="B78" s="27">
        <f t="shared" si="7"/>
        <v>519</v>
      </c>
      <c r="C78" s="27">
        <v>27</v>
      </c>
      <c r="D78" s="27">
        <v>425</v>
      </c>
      <c r="E78" s="27">
        <v>21</v>
      </c>
      <c r="F78" s="27">
        <v>45</v>
      </c>
      <c r="G78" s="27">
        <v>0</v>
      </c>
      <c r="H78" s="27">
        <v>0</v>
      </c>
      <c r="I78" s="27">
        <v>1</v>
      </c>
    </row>
    <row r="79" spans="1:9" x14ac:dyDescent="0.25">
      <c r="A79" t="s">
        <v>111</v>
      </c>
      <c r="B79" s="27">
        <f t="shared" si="7"/>
        <v>401</v>
      </c>
      <c r="C79" s="27">
        <v>43</v>
      </c>
      <c r="D79" s="27">
        <v>293</v>
      </c>
      <c r="E79" s="27">
        <v>10</v>
      </c>
      <c r="F79" s="27">
        <v>53</v>
      </c>
      <c r="G79" s="27">
        <v>0</v>
      </c>
      <c r="H79" s="27">
        <v>1</v>
      </c>
      <c r="I79" s="27">
        <v>1</v>
      </c>
    </row>
    <row r="80" spans="1:9" x14ac:dyDescent="0.25">
      <c r="A80" t="s">
        <v>112</v>
      </c>
      <c r="B80" s="27">
        <f t="shared" si="7"/>
        <v>73</v>
      </c>
      <c r="C80" s="27">
        <v>8</v>
      </c>
      <c r="D80" s="27">
        <v>46</v>
      </c>
      <c r="E80" s="27">
        <v>9</v>
      </c>
      <c r="F80" s="27">
        <v>10</v>
      </c>
      <c r="G80" s="27">
        <v>0</v>
      </c>
      <c r="H80" s="27">
        <v>0</v>
      </c>
      <c r="I80" s="27">
        <v>0</v>
      </c>
    </row>
    <row r="81" spans="1:9" x14ac:dyDescent="0.25">
      <c r="A81" t="s">
        <v>113</v>
      </c>
      <c r="B81" s="27">
        <f t="shared" si="7"/>
        <v>207</v>
      </c>
      <c r="C81" s="27">
        <v>10</v>
      </c>
      <c r="D81" s="27">
        <v>185</v>
      </c>
      <c r="E81" s="27">
        <v>0</v>
      </c>
      <c r="F81" s="27">
        <v>12</v>
      </c>
      <c r="G81" s="27">
        <v>0</v>
      </c>
      <c r="H81" s="27">
        <v>0</v>
      </c>
      <c r="I81" s="27">
        <v>0</v>
      </c>
    </row>
    <row r="82" spans="1:9" x14ac:dyDescent="0.25">
      <c r="A82" t="s">
        <v>114</v>
      </c>
      <c r="B82" s="27">
        <f t="shared" si="7"/>
        <v>52</v>
      </c>
      <c r="C82" s="27">
        <v>12</v>
      </c>
      <c r="D82" s="27">
        <v>24</v>
      </c>
      <c r="E82" s="27">
        <v>4</v>
      </c>
      <c r="F82" s="27">
        <v>12</v>
      </c>
      <c r="G82" s="27">
        <v>0</v>
      </c>
      <c r="H82" s="27">
        <v>0</v>
      </c>
      <c r="I82" s="27">
        <v>0</v>
      </c>
    </row>
    <row r="83" spans="1:9" x14ac:dyDescent="0.25">
      <c r="A83" t="s">
        <v>115</v>
      </c>
      <c r="B83" s="27">
        <f t="shared" si="7"/>
        <v>83</v>
      </c>
      <c r="C83" s="27">
        <v>38</v>
      </c>
      <c r="D83" s="27">
        <v>32</v>
      </c>
      <c r="E83" s="27">
        <v>7</v>
      </c>
      <c r="F83" s="27">
        <v>6</v>
      </c>
      <c r="G83" s="27">
        <v>0</v>
      </c>
      <c r="H83" s="27">
        <v>0</v>
      </c>
      <c r="I83" s="27">
        <v>0</v>
      </c>
    </row>
    <row r="84" spans="1:9" x14ac:dyDescent="0.25">
      <c r="A84" t="s">
        <v>116</v>
      </c>
      <c r="B84" s="27">
        <f t="shared" si="7"/>
        <v>22</v>
      </c>
      <c r="C84" s="27">
        <v>4</v>
      </c>
      <c r="D84" s="27">
        <v>13</v>
      </c>
      <c r="E84" s="27">
        <v>2</v>
      </c>
      <c r="F84" s="27">
        <v>3</v>
      </c>
      <c r="G84" s="27">
        <v>0</v>
      </c>
      <c r="H84" s="27">
        <v>0</v>
      </c>
      <c r="I84" s="27">
        <v>0</v>
      </c>
    </row>
    <row r="85" spans="1:9" x14ac:dyDescent="0.25">
      <c r="A85" t="s">
        <v>117</v>
      </c>
      <c r="B85" s="27">
        <f t="shared" si="7"/>
        <v>12</v>
      </c>
      <c r="C85" s="27">
        <v>5</v>
      </c>
      <c r="D85" s="27">
        <v>5</v>
      </c>
      <c r="E85" s="27">
        <v>0</v>
      </c>
      <c r="F85" s="27">
        <v>1</v>
      </c>
      <c r="G85" s="27">
        <v>0</v>
      </c>
      <c r="H85" s="27">
        <v>1</v>
      </c>
      <c r="I85" s="27">
        <v>0</v>
      </c>
    </row>
    <row r="86" spans="1:9" x14ac:dyDescent="0.25">
      <c r="A86" t="s">
        <v>118</v>
      </c>
      <c r="B86" s="27">
        <f t="shared" si="7"/>
        <v>9</v>
      </c>
      <c r="C86" s="27">
        <v>7</v>
      </c>
      <c r="D86" s="27">
        <v>1</v>
      </c>
      <c r="E86" s="27">
        <v>1</v>
      </c>
      <c r="F86" s="27">
        <v>0</v>
      </c>
      <c r="G86" s="27">
        <v>0</v>
      </c>
      <c r="H86" s="27">
        <v>0</v>
      </c>
      <c r="I86" s="27">
        <v>0</v>
      </c>
    </row>
    <row r="87" spans="1:9" x14ac:dyDescent="0.25">
      <c r="A87" t="s">
        <v>119</v>
      </c>
      <c r="B87" s="27">
        <f t="shared" si="7"/>
        <v>64</v>
      </c>
      <c r="C87" s="27">
        <v>41</v>
      </c>
      <c r="D87" s="27">
        <v>6</v>
      </c>
      <c r="E87" s="27">
        <v>6</v>
      </c>
      <c r="F87" s="27">
        <v>2</v>
      </c>
      <c r="G87" s="27">
        <v>5</v>
      </c>
      <c r="H87" s="27">
        <v>4</v>
      </c>
      <c r="I87" s="27">
        <v>0</v>
      </c>
    </row>
    <row r="88" spans="1:9" x14ac:dyDescent="0.25">
      <c r="A88" t="s">
        <v>120</v>
      </c>
      <c r="B88" s="27">
        <f t="shared" si="7"/>
        <v>26</v>
      </c>
      <c r="C88" s="27">
        <v>6</v>
      </c>
      <c r="D88" s="27">
        <v>8</v>
      </c>
      <c r="E88" s="27">
        <v>7</v>
      </c>
      <c r="F88" s="27">
        <v>5</v>
      </c>
      <c r="G88" s="27">
        <v>0</v>
      </c>
      <c r="H88" s="27">
        <v>0</v>
      </c>
      <c r="I88" s="27">
        <v>0</v>
      </c>
    </row>
    <row r="89" spans="1:9" x14ac:dyDescent="0.25">
      <c r="A89" t="s">
        <v>121</v>
      </c>
      <c r="B89" s="27">
        <f t="shared" si="7"/>
        <v>39</v>
      </c>
      <c r="C89" s="27">
        <v>6</v>
      </c>
      <c r="D89" s="27">
        <v>17</v>
      </c>
      <c r="E89" s="27">
        <v>13</v>
      </c>
      <c r="F89" s="27">
        <v>3</v>
      </c>
      <c r="G89" s="27">
        <v>0</v>
      </c>
      <c r="H89" s="27">
        <v>0</v>
      </c>
      <c r="I89" s="27">
        <v>0</v>
      </c>
    </row>
    <row r="90" spans="1:9" x14ac:dyDescent="0.25">
      <c r="A90" t="s">
        <v>122</v>
      </c>
      <c r="B90" s="27">
        <f t="shared" si="7"/>
        <v>29</v>
      </c>
      <c r="C90" s="27">
        <v>5</v>
      </c>
      <c r="D90" s="27">
        <v>14</v>
      </c>
      <c r="E90" s="27">
        <v>9</v>
      </c>
      <c r="F90" s="27">
        <v>1</v>
      </c>
      <c r="G90" s="27">
        <v>0</v>
      </c>
      <c r="H90" s="27">
        <v>0</v>
      </c>
      <c r="I90" s="27">
        <v>0</v>
      </c>
    </row>
    <row r="91" spans="1:9" x14ac:dyDescent="0.25">
      <c r="A91" t="s">
        <v>123</v>
      </c>
      <c r="B91" s="27">
        <f t="shared" si="7"/>
        <v>55</v>
      </c>
      <c r="C91" s="27">
        <v>2</v>
      </c>
      <c r="D91" s="27">
        <v>37</v>
      </c>
      <c r="E91" s="27">
        <v>12</v>
      </c>
      <c r="F91" s="27">
        <v>3</v>
      </c>
      <c r="G91" s="27">
        <v>0</v>
      </c>
      <c r="H91" s="27">
        <v>1</v>
      </c>
      <c r="I91" s="27">
        <v>0</v>
      </c>
    </row>
    <row r="92" spans="1:9" x14ac:dyDescent="0.25">
      <c r="A92" t="s">
        <v>124</v>
      </c>
      <c r="B92" s="27">
        <f t="shared" si="7"/>
        <v>40</v>
      </c>
      <c r="C92" s="27">
        <v>5</v>
      </c>
      <c r="D92" s="27">
        <v>20</v>
      </c>
      <c r="E92" s="27">
        <v>15</v>
      </c>
      <c r="F92" s="27">
        <v>0</v>
      </c>
      <c r="G92" s="27">
        <v>0</v>
      </c>
      <c r="H92" s="27">
        <v>0</v>
      </c>
      <c r="I92" s="27">
        <v>0</v>
      </c>
    </row>
    <row r="93" spans="1:9" ht="13.8" thickBot="1" x14ac:dyDescent="0.3">
      <c r="A93" s="6" t="s">
        <v>125</v>
      </c>
      <c r="B93" s="29">
        <f t="shared" si="7"/>
        <v>36</v>
      </c>
      <c r="C93" s="29">
        <v>4</v>
      </c>
      <c r="D93" s="29">
        <v>19</v>
      </c>
      <c r="E93" s="29">
        <v>12</v>
      </c>
      <c r="F93" s="29">
        <v>1</v>
      </c>
      <c r="G93" s="29">
        <v>0</v>
      </c>
      <c r="H93" s="29">
        <v>0</v>
      </c>
      <c r="I93" s="29">
        <v>0</v>
      </c>
    </row>
    <row r="94" spans="1:9" x14ac:dyDescent="0.25">
      <c r="A94" t="s">
        <v>144</v>
      </c>
      <c r="B94" s="16"/>
      <c r="C94" s="16"/>
      <c r="D94" s="16"/>
      <c r="E94" s="3"/>
      <c r="F94" s="3"/>
      <c r="G94" s="3"/>
    </row>
  </sheetData>
  <mergeCells count="30">
    <mergeCell ref="H67:H69"/>
    <mergeCell ref="I67:I69"/>
    <mergeCell ref="E35:E37"/>
    <mergeCell ref="F35:F37"/>
    <mergeCell ref="G35:G37"/>
    <mergeCell ref="H35:H37"/>
    <mergeCell ref="A65:I66"/>
    <mergeCell ref="I35:I37"/>
    <mergeCell ref="A67:A69"/>
    <mergeCell ref="B67:B69"/>
    <mergeCell ref="C67:C69"/>
    <mergeCell ref="D67:D69"/>
    <mergeCell ref="E67:E69"/>
    <mergeCell ref="F67:F69"/>
    <mergeCell ref="G67:G69"/>
    <mergeCell ref="A1:I2"/>
    <mergeCell ref="A3:A5"/>
    <mergeCell ref="B3:B5"/>
    <mergeCell ref="C3:C5"/>
    <mergeCell ref="D3:D5"/>
    <mergeCell ref="E3:E5"/>
    <mergeCell ref="F3:F5"/>
    <mergeCell ref="G3:G5"/>
    <mergeCell ref="H3:H5"/>
    <mergeCell ref="I3:I5"/>
    <mergeCell ref="A35:A37"/>
    <mergeCell ref="B35:B37"/>
    <mergeCell ref="C35:C37"/>
    <mergeCell ref="D35:D37"/>
    <mergeCell ref="A33:I34"/>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2" manualBreakCount="2">
    <brk id="32" max="16383" man="1"/>
    <brk id="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0"/>
  <sheetViews>
    <sheetView view="pageBreakPreview" zoomScaleNormal="100" zoomScaleSheetLayoutView="100" workbookViewId="0">
      <selection sqref="A1:J2"/>
    </sheetView>
  </sheetViews>
  <sheetFormatPr defaultRowHeight="13.2" x14ac:dyDescent="0.25"/>
  <cols>
    <col min="1" max="1" width="28.33203125" bestFit="1" customWidth="1"/>
    <col min="2" max="3" width="8.33203125" style="2" customWidth="1"/>
    <col min="4" max="4" width="7.5546875" customWidth="1"/>
    <col min="5" max="5" width="8.33203125" style="2" customWidth="1"/>
    <col min="6" max="6" width="7.44140625" customWidth="1"/>
    <col min="7" max="7" width="8.33203125" style="2" customWidth="1"/>
    <col min="8" max="8" width="7.33203125" customWidth="1"/>
    <col min="9" max="9" width="8.33203125" style="2" customWidth="1"/>
    <col min="10" max="10" width="6.88671875" customWidth="1"/>
  </cols>
  <sheetData>
    <row r="1" spans="1:13" x14ac:dyDescent="0.25">
      <c r="A1" s="101" t="s">
        <v>375</v>
      </c>
      <c r="B1" s="101"/>
      <c r="C1" s="101"/>
      <c r="D1" s="101"/>
      <c r="E1" s="101"/>
      <c r="F1" s="101"/>
      <c r="G1" s="101"/>
      <c r="H1" s="101"/>
      <c r="I1" s="101"/>
      <c r="J1" s="101"/>
    </row>
    <row r="2" spans="1:13" ht="13.8" thickBot="1" x14ac:dyDescent="0.3">
      <c r="A2" s="102"/>
      <c r="B2" s="102"/>
      <c r="C2" s="102"/>
      <c r="D2" s="102"/>
      <c r="E2" s="102"/>
      <c r="F2" s="102"/>
      <c r="G2" s="102"/>
      <c r="H2" s="102"/>
      <c r="I2" s="102"/>
      <c r="J2" s="102"/>
    </row>
    <row r="3" spans="1:13" x14ac:dyDescent="0.25">
      <c r="A3" s="147" t="s">
        <v>376</v>
      </c>
      <c r="B3" s="148" t="s">
        <v>85</v>
      </c>
      <c r="C3" s="126" t="s">
        <v>146</v>
      </c>
      <c r="D3" s="127"/>
      <c r="E3" s="127"/>
      <c r="F3" s="127"/>
      <c r="G3" s="126" t="s">
        <v>147</v>
      </c>
      <c r="H3" s="127"/>
      <c r="I3" s="127"/>
      <c r="J3" s="127"/>
    </row>
    <row r="4" spans="1:13" x14ac:dyDescent="0.25">
      <c r="A4" s="88"/>
      <c r="B4" s="149"/>
      <c r="C4" s="151" t="s">
        <v>148</v>
      </c>
      <c r="D4" s="152"/>
      <c r="E4" s="151" t="s">
        <v>138</v>
      </c>
      <c r="F4" s="152"/>
      <c r="G4" s="86" t="s">
        <v>148</v>
      </c>
      <c r="H4" s="153"/>
      <c r="I4" s="86" t="s">
        <v>138</v>
      </c>
      <c r="J4" s="87"/>
    </row>
    <row r="5" spans="1:13" ht="13.8" thickBot="1" x14ac:dyDescent="0.3">
      <c r="A5" s="89"/>
      <c r="B5" s="150"/>
      <c r="C5" s="68" t="s">
        <v>149</v>
      </c>
      <c r="D5" s="42" t="s">
        <v>26</v>
      </c>
      <c r="E5" s="68" t="s">
        <v>149</v>
      </c>
      <c r="F5" s="42" t="s">
        <v>26</v>
      </c>
      <c r="G5" s="68" t="s">
        <v>149</v>
      </c>
      <c r="H5" s="42" t="s">
        <v>26</v>
      </c>
      <c r="I5" s="68" t="s">
        <v>149</v>
      </c>
      <c r="J5" s="43" t="s">
        <v>26</v>
      </c>
    </row>
    <row r="6" spans="1:13" x14ac:dyDescent="0.25">
      <c r="A6" s="18" t="s">
        <v>150</v>
      </c>
      <c r="B6" s="37">
        <f>SUM(B7:B10)</f>
        <v>56673</v>
      </c>
      <c r="C6" s="37">
        <f>SUM(C7:C10)</f>
        <v>14488</v>
      </c>
      <c r="D6" s="38">
        <f>C6*100/$B6</f>
        <v>25.5642016480511</v>
      </c>
      <c r="E6" s="37">
        <f>SUM(E7:E10)</f>
        <v>15406</v>
      </c>
      <c r="F6" s="38">
        <f>E6*100/$B6</f>
        <v>27.184020609461296</v>
      </c>
      <c r="G6" s="37">
        <f>SUM(G7:G10)</f>
        <v>14304</v>
      </c>
      <c r="H6" s="38">
        <f>G6*100/$B6</f>
        <v>25.239532052300039</v>
      </c>
      <c r="I6" s="37">
        <f>SUM(I7:I10)</f>
        <v>11981</v>
      </c>
      <c r="J6" s="38">
        <f>I6*100/$B6</f>
        <v>21.140578405942865</v>
      </c>
    </row>
    <row r="7" spans="1:13" x14ac:dyDescent="0.25">
      <c r="A7" t="s">
        <v>151</v>
      </c>
      <c r="B7" s="27">
        <f t="shared" ref="B7:C10" si="0">B13+B19+B25 +B31+B37+B43+B49+B55+B61+B67</f>
        <v>18039</v>
      </c>
      <c r="C7" s="27">
        <f t="shared" si="0"/>
        <v>2169</v>
      </c>
      <c r="D7" s="33">
        <f>C7*100/$B7</f>
        <v>12.023948112423083</v>
      </c>
      <c r="E7" s="27">
        <f>E13+E19+E25 +E31+E37+E43+E49+E55+E61+E67</f>
        <v>440</v>
      </c>
      <c r="F7" s="33">
        <f>E7*100/$B7</f>
        <v>2.4391595986473753</v>
      </c>
      <c r="G7" s="27">
        <f>G13+G19+G25 +G31+G37+G43+G49+G55+G61+G67</f>
        <v>2858</v>
      </c>
      <c r="H7" s="33">
        <f>G7*100/$B7</f>
        <v>15.843450302123177</v>
      </c>
      <c r="I7" s="27">
        <f>I13+I19+I25 +I31+I37+I43+I49+I55+I61+I67</f>
        <v>219</v>
      </c>
      <c r="J7" s="33">
        <f>I7*100/$B7</f>
        <v>1.2140362547813073</v>
      </c>
    </row>
    <row r="8" spans="1:13" x14ac:dyDescent="0.25">
      <c r="A8" t="s">
        <v>152</v>
      </c>
      <c r="B8" s="27">
        <f t="shared" si="0"/>
        <v>10307</v>
      </c>
      <c r="C8" s="27">
        <f t="shared" si="0"/>
        <v>5788</v>
      </c>
      <c r="D8" s="33">
        <f>C8*100/$B8</f>
        <v>56.156010478315707</v>
      </c>
      <c r="E8" s="27">
        <f>E14+E20+E26 +E32+E38+E44+E50+E56+E62+E68</f>
        <v>1225</v>
      </c>
      <c r="F8" s="33">
        <f>E8*100/$B8</f>
        <v>11.88512661298147</v>
      </c>
      <c r="G8" s="27">
        <f>G14+G20+G26 +G32+G38+G44+G50+G56+G62+G68</f>
        <v>6217</v>
      </c>
      <c r="H8" s="33">
        <f>G8*100/$B8</f>
        <v>60.318230328902686</v>
      </c>
      <c r="I8" s="27">
        <f>I14+I20+I26 +I32+I38+I44+I50+I56+I62+I68</f>
        <v>967</v>
      </c>
      <c r="J8" s="33">
        <f>I8*100/$B8</f>
        <v>9.3819734161249642</v>
      </c>
    </row>
    <row r="9" spans="1:13" x14ac:dyDescent="0.25">
      <c r="A9" t="s">
        <v>155</v>
      </c>
      <c r="B9" s="27">
        <f t="shared" si="0"/>
        <v>16328</v>
      </c>
      <c r="C9" s="27">
        <f t="shared" si="0"/>
        <v>4174</v>
      </c>
      <c r="D9" s="33">
        <f>C9*100/$B9</f>
        <v>25.563449289563938</v>
      </c>
      <c r="E9" s="27">
        <f>E15+E21+E27 +E33+E39+E45+E51+E57+E63+E69</f>
        <v>9757</v>
      </c>
      <c r="F9" s="33">
        <f>E9*100/$B9</f>
        <v>59.7562469377756</v>
      </c>
      <c r="G9" s="27">
        <f>G15+G21+G27 +G33+G39+G45+G51+G57+G63+G69</f>
        <v>3587</v>
      </c>
      <c r="H9" s="33">
        <f>G9*100/$B9</f>
        <v>21.968397844194023</v>
      </c>
      <c r="I9" s="27">
        <f>I15+I21+I27 +I33+I39+I45+I51+I57+I63+I69</f>
        <v>7865</v>
      </c>
      <c r="J9" s="33">
        <f>I9*100/$B9</f>
        <v>48.168789808917197</v>
      </c>
    </row>
    <row r="10" spans="1:13" x14ac:dyDescent="0.25">
      <c r="A10" t="s">
        <v>156</v>
      </c>
      <c r="B10" s="27">
        <f t="shared" si="0"/>
        <v>11999</v>
      </c>
      <c r="C10" s="27">
        <f t="shared" si="0"/>
        <v>2357</v>
      </c>
      <c r="D10" s="33">
        <f>C10*100/$B10</f>
        <v>19.643303608634053</v>
      </c>
      <c r="E10" s="27">
        <f>E16+E22+E28 +E34+E40+E46+E52+E58+E64+E70</f>
        <v>3984</v>
      </c>
      <c r="F10" s="33">
        <f>E10*100/$B10</f>
        <v>33.202766897241439</v>
      </c>
      <c r="G10" s="27">
        <f>G16+G22+G28 +G34+G40+G46+G52+G58+G64+G70</f>
        <v>1642</v>
      </c>
      <c r="H10" s="33">
        <f>G10*100/$B10</f>
        <v>13.684473706142178</v>
      </c>
      <c r="I10" s="27">
        <f>I16+I22+I28 +I34+I40+I46+I52+I58+I64+I70</f>
        <v>2930</v>
      </c>
      <c r="J10" s="33">
        <f>I10*100/$B10</f>
        <v>24.418701558463205</v>
      </c>
    </row>
    <row r="11" spans="1:13" x14ac:dyDescent="0.25">
      <c r="A11" s="18" t="s">
        <v>130</v>
      </c>
      <c r="B11" s="27"/>
      <c r="C11" s="27"/>
      <c r="D11" s="69"/>
      <c r="E11" s="27"/>
      <c r="F11" s="69"/>
      <c r="G11" s="27"/>
      <c r="H11" s="69"/>
      <c r="I11" s="27"/>
      <c r="J11" s="69"/>
    </row>
    <row r="12" spans="1:13" x14ac:dyDescent="0.25">
      <c r="A12" t="s">
        <v>150</v>
      </c>
      <c r="B12" s="27">
        <f>SUM(B13:B16)</f>
        <v>5110</v>
      </c>
      <c r="C12" s="27">
        <f>SUM(C13:C16)</f>
        <v>2303</v>
      </c>
      <c r="D12" s="33">
        <f>C12*100/$B12</f>
        <v>45.06849315068493</v>
      </c>
      <c r="E12" s="27">
        <f>SUM(E13:E16)</f>
        <v>1561</v>
      </c>
      <c r="F12" s="33">
        <f>E12*100/$B12</f>
        <v>30.547945205479451</v>
      </c>
      <c r="G12" s="27">
        <f>SUM(G13:G16)</f>
        <v>2289</v>
      </c>
      <c r="H12" s="33">
        <f>G12*100/$B12</f>
        <v>44.794520547945204</v>
      </c>
      <c r="I12" s="27">
        <f>SUM(I13:I16)</f>
        <v>786</v>
      </c>
      <c r="J12" s="33">
        <f>I12*100/$B12</f>
        <v>15.38160469667319</v>
      </c>
      <c r="M12" s="11"/>
    </row>
    <row r="13" spans="1:13" x14ac:dyDescent="0.25">
      <c r="A13" t="s">
        <v>151</v>
      </c>
      <c r="B13" s="27">
        <v>2077</v>
      </c>
      <c r="C13" s="27">
        <v>508</v>
      </c>
      <c r="D13" s="33">
        <f t="shared" ref="D13:F16" si="1">C13*100/$B13</f>
        <v>24.458353394318728</v>
      </c>
      <c r="E13" s="27">
        <v>25</v>
      </c>
      <c r="F13" s="33">
        <f t="shared" si="1"/>
        <v>1.203659123736158</v>
      </c>
      <c r="G13" s="27">
        <v>675</v>
      </c>
      <c r="H13" s="33">
        <f>G13*100/$B13</f>
        <v>32.498796340876261</v>
      </c>
      <c r="I13" s="27">
        <v>31</v>
      </c>
      <c r="J13" s="33">
        <f>I13*100/$B13</f>
        <v>1.4925373134328359</v>
      </c>
    </row>
    <row r="14" spans="1:13" x14ac:dyDescent="0.25">
      <c r="A14" t="s">
        <v>152</v>
      </c>
      <c r="B14" s="27">
        <v>1082</v>
      </c>
      <c r="C14" s="27">
        <v>961</v>
      </c>
      <c r="D14" s="33">
        <f t="shared" si="1"/>
        <v>88.817005545286506</v>
      </c>
      <c r="E14" s="27">
        <v>114</v>
      </c>
      <c r="F14" s="33">
        <f t="shared" si="1"/>
        <v>10.536044362292051</v>
      </c>
      <c r="G14" s="27">
        <v>896</v>
      </c>
      <c r="H14" s="33">
        <f>G14*100/$B14</f>
        <v>82.809611829944544</v>
      </c>
      <c r="I14" s="27">
        <v>135</v>
      </c>
      <c r="J14" s="33">
        <f>I14*100/$B14</f>
        <v>12.476894639556377</v>
      </c>
    </row>
    <row r="15" spans="1:13" x14ac:dyDescent="0.25">
      <c r="A15" t="s">
        <v>155</v>
      </c>
      <c r="B15" s="27">
        <v>1232</v>
      </c>
      <c r="C15" s="27">
        <v>545</v>
      </c>
      <c r="D15" s="33">
        <f t="shared" si="1"/>
        <v>44.237012987012989</v>
      </c>
      <c r="E15" s="27">
        <v>907</v>
      </c>
      <c r="F15" s="33">
        <f t="shared" si="1"/>
        <v>73.620129870129873</v>
      </c>
      <c r="G15" s="27">
        <v>481</v>
      </c>
      <c r="H15" s="33">
        <f>G15*100/$B15</f>
        <v>39.04220779220779</v>
      </c>
      <c r="I15" s="27">
        <v>373</v>
      </c>
      <c r="J15" s="33">
        <f>I15*100/$B15</f>
        <v>30.275974025974026</v>
      </c>
    </row>
    <row r="16" spans="1:13" x14ac:dyDescent="0.25">
      <c r="A16" t="s">
        <v>156</v>
      </c>
      <c r="B16" s="27">
        <v>719</v>
      </c>
      <c r="C16" s="27">
        <v>289</v>
      </c>
      <c r="D16" s="33">
        <f t="shared" si="1"/>
        <v>40.19471488178025</v>
      </c>
      <c r="E16" s="27">
        <v>515</v>
      </c>
      <c r="F16" s="33">
        <f t="shared" si="1"/>
        <v>71.627260083449229</v>
      </c>
      <c r="G16" s="27">
        <v>237</v>
      </c>
      <c r="H16" s="33">
        <f>G16*100/$B16</f>
        <v>32.962447844228095</v>
      </c>
      <c r="I16" s="27">
        <v>247</v>
      </c>
      <c r="J16" s="33">
        <f>I16*100/$B16</f>
        <v>34.353268428372743</v>
      </c>
    </row>
    <row r="17" spans="1:10" x14ac:dyDescent="0.25">
      <c r="A17" s="18" t="s">
        <v>157</v>
      </c>
      <c r="B17" s="27"/>
      <c r="C17" s="27"/>
      <c r="D17" s="69"/>
      <c r="E17" s="27"/>
      <c r="F17" s="69"/>
      <c r="G17" s="27"/>
      <c r="H17" s="69"/>
      <c r="I17" s="27"/>
      <c r="J17" s="69"/>
    </row>
    <row r="18" spans="1:10" x14ac:dyDescent="0.25">
      <c r="A18" t="s">
        <v>150</v>
      </c>
      <c r="B18" s="27">
        <f>SUM(B19:B22)</f>
        <v>801</v>
      </c>
      <c r="C18" s="27">
        <f>SUM(C19:C22)</f>
        <v>426</v>
      </c>
      <c r="D18" s="33">
        <f>C18*100/$B18</f>
        <v>53.183520599250933</v>
      </c>
      <c r="E18" s="27">
        <f>SUM(E19:E22)</f>
        <v>363</v>
      </c>
      <c r="F18" s="33">
        <f>E18*100/$B18</f>
        <v>45.318352059925097</v>
      </c>
      <c r="G18" s="27">
        <f>SUM(G19:G22)</f>
        <v>329</v>
      </c>
      <c r="H18" s="33">
        <f>G18*100/$B18</f>
        <v>41.07365792759051</v>
      </c>
      <c r="I18" s="27">
        <f>SUM(I19:I22)</f>
        <v>270</v>
      </c>
      <c r="J18" s="33">
        <f>I18*100/$B18</f>
        <v>33.707865168539328</v>
      </c>
    </row>
    <row r="19" spans="1:10" x14ac:dyDescent="0.25">
      <c r="A19" t="s">
        <v>151</v>
      </c>
      <c r="B19" s="27">
        <v>226</v>
      </c>
      <c r="C19" s="27">
        <v>52</v>
      </c>
      <c r="D19" s="33">
        <f>C19*100/$B19</f>
        <v>23.008849557522122</v>
      </c>
      <c r="E19" s="27">
        <v>25</v>
      </c>
      <c r="F19" s="33">
        <f>E19*100/$B19</f>
        <v>11.061946902654867</v>
      </c>
      <c r="G19" s="27">
        <v>38</v>
      </c>
      <c r="H19" s="33">
        <f>G19*100/$B19</f>
        <v>16.814159292035399</v>
      </c>
      <c r="I19" s="27">
        <v>12</v>
      </c>
      <c r="J19" s="33">
        <f>I19*100/$B19</f>
        <v>5.3097345132743365</v>
      </c>
    </row>
    <row r="20" spans="1:10" x14ac:dyDescent="0.25">
      <c r="A20" t="s">
        <v>152</v>
      </c>
      <c r="B20" s="27">
        <v>141</v>
      </c>
      <c r="C20" s="27">
        <v>94</v>
      </c>
      <c r="D20" s="33">
        <f>C20*100/$B20</f>
        <v>66.666666666666671</v>
      </c>
      <c r="E20" s="27">
        <v>57</v>
      </c>
      <c r="F20" s="33">
        <f>E20*100/$B20</f>
        <v>40.425531914893618</v>
      </c>
      <c r="G20" s="27">
        <v>83</v>
      </c>
      <c r="H20" s="33">
        <f>G20*100/$B20</f>
        <v>58.865248226950357</v>
      </c>
      <c r="I20" s="27">
        <v>45</v>
      </c>
      <c r="J20" s="33">
        <f>I20*100/$B20</f>
        <v>31.914893617021278</v>
      </c>
    </row>
    <row r="21" spans="1:10" x14ac:dyDescent="0.25">
      <c r="A21" t="s">
        <v>155</v>
      </c>
      <c r="B21" s="27">
        <v>263</v>
      </c>
      <c r="C21" s="27">
        <v>179</v>
      </c>
      <c r="D21" s="33">
        <f>C21*100/$B21</f>
        <v>68.060836501901136</v>
      </c>
      <c r="E21" s="27">
        <v>178</v>
      </c>
      <c r="F21" s="33">
        <f>E21*100/$B21</f>
        <v>67.680608365019012</v>
      </c>
      <c r="G21" s="27">
        <v>136</v>
      </c>
      <c r="H21" s="33">
        <f>G21*100/$B21</f>
        <v>51.71102661596958</v>
      </c>
      <c r="I21" s="27">
        <v>135</v>
      </c>
      <c r="J21" s="33">
        <f>I21*100/$B21</f>
        <v>51.330798479087456</v>
      </c>
    </row>
    <row r="22" spans="1:10" x14ac:dyDescent="0.25">
      <c r="A22" t="s">
        <v>156</v>
      </c>
      <c r="B22" s="27">
        <v>171</v>
      </c>
      <c r="C22" s="27">
        <v>101</v>
      </c>
      <c r="D22" s="33">
        <f>C22*100/$B22</f>
        <v>59.064327485380119</v>
      </c>
      <c r="E22" s="27">
        <v>103</v>
      </c>
      <c r="F22" s="33">
        <f>E22*100/$B22</f>
        <v>60.23391812865497</v>
      </c>
      <c r="G22" s="27">
        <v>72</v>
      </c>
      <c r="H22" s="33">
        <f>G22*100/$B22</f>
        <v>42.10526315789474</v>
      </c>
      <c r="I22" s="27">
        <v>78</v>
      </c>
      <c r="J22" s="33">
        <f>I22*100/$B22</f>
        <v>45.614035087719301</v>
      </c>
    </row>
    <row r="23" spans="1:10" x14ac:dyDescent="0.25">
      <c r="A23" s="18" t="s">
        <v>129</v>
      </c>
      <c r="B23" s="27"/>
      <c r="C23" s="27"/>
      <c r="D23" s="69"/>
      <c r="E23" s="27"/>
      <c r="F23" s="69"/>
      <c r="G23" s="27"/>
      <c r="H23" s="69"/>
      <c r="I23" s="27"/>
      <c r="J23" s="69"/>
    </row>
    <row r="24" spans="1:10" x14ac:dyDescent="0.25">
      <c r="A24" t="s">
        <v>150</v>
      </c>
      <c r="B24" s="27">
        <f>SUM(B25:B28)</f>
        <v>1965</v>
      </c>
      <c r="C24" s="27">
        <f>SUM(C25:C28)</f>
        <v>1011</v>
      </c>
      <c r="D24" s="33">
        <f>C24*100/$B24</f>
        <v>51.450381679389317</v>
      </c>
      <c r="E24" s="27">
        <f>SUM(E25:E28)</f>
        <v>828</v>
      </c>
      <c r="F24" s="33">
        <f>E24*100/$B24</f>
        <v>42.137404580152669</v>
      </c>
      <c r="G24" s="27">
        <f>SUM(G25:G28)</f>
        <v>963</v>
      </c>
      <c r="H24" s="33">
        <f>G24*100/$B24</f>
        <v>49.007633587786259</v>
      </c>
      <c r="I24" s="27">
        <f>SUM(I25:I28)</f>
        <v>722</v>
      </c>
      <c r="J24" s="33">
        <f>I24*100/$B24</f>
        <v>36.743002544529261</v>
      </c>
    </row>
    <row r="25" spans="1:10" x14ac:dyDescent="0.25">
      <c r="A25" t="s">
        <v>151</v>
      </c>
      <c r="B25" s="27">
        <v>734</v>
      </c>
      <c r="C25" s="27">
        <v>148</v>
      </c>
      <c r="D25" s="33">
        <f>C25*100/$B25</f>
        <v>20.163487738419619</v>
      </c>
      <c r="E25" s="27">
        <v>34</v>
      </c>
      <c r="F25" s="33">
        <f>E25*100/$B25</f>
        <v>4.6321525885558579</v>
      </c>
      <c r="G25" s="27">
        <v>168</v>
      </c>
      <c r="H25" s="33">
        <f>G25*100/$B25</f>
        <v>22.888283378746593</v>
      </c>
      <c r="I25" s="27">
        <v>21</v>
      </c>
      <c r="J25" s="33">
        <f>I25*100/$B25</f>
        <v>2.8610354223433241</v>
      </c>
    </row>
    <row r="26" spans="1:10" x14ac:dyDescent="0.25">
      <c r="A26" t="s">
        <v>152</v>
      </c>
      <c r="B26" s="27">
        <v>439</v>
      </c>
      <c r="C26" s="27">
        <v>350</v>
      </c>
      <c r="D26" s="33">
        <f>C26*100/$B26</f>
        <v>79.726651480637813</v>
      </c>
      <c r="E26" s="27">
        <v>162</v>
      </c>
      <c r="F26" s="33">
        <f>E26*100/$B26</f>
        <v>36.902050113895214</v>
      </c>
      <c r="G26" s="27">
        <v>346</v>
      </c>
      <c r="H26" s="33">
        <f>G26*100/$B26</f>
        <v>78.815489749430526</v>
      </c>
      <c r="I26" s="27">
        <v>141</v>
      </c>
      <c r="J26" s="33">
        <f>I26*100/$B26</f>
        <v>32.118451025056949</v>
      </c>
    </row>
    <row r="27" spans="1:10" x14ac:dyDescent="0.25">
      <c r="A27" t="s">
        <v>155</v>
      </c>
      <c r="B27" s="27">
        <v>506</v>
      </c>
      <c r="C27" s="27">
        <v>319</v>
      </c>
      <c r="D27" s="33">
        <f>C27*100/$B27</f>
        <v>63.043478260869563</v>
      </c>
      <c r="E27" s="27">
        <v>424</v>
      </c>
      <c r="F27" s="33">
        <f>E27*100/$B27</f>
        <v>83.794466403162062</v>
      </c>
      <c r="G27" s="27">
        <v>288</v>
      </c>
      <c r="H27" s="33">
        <f>G27*100/$B27</f>
        <v>56.916996047430828</v>
      </c>
      <c r="I27" s="27">
        <v>380</v>
      </c>
      <c r="J27" s="33">
        <f>I27*100/$B27</f>
        <v>75.098814229249015</v>
      </c>
    </row>
    <row r="28" spans="1:10" x14ac:dyDescent="0.25">
      <c r="A28" t="s">
        <v>156</v>
      </c>
      <c r="B28" s="27">
        <v>286</v>
      </c>
      <c r="C28" s="27">
        <v>194</v>
      </c>
      <c r="D28" s="33">
        <f>C28*100/$B28</f>
        <v>67.832167832167826</v>
      </c>
      <c r="E28" s="27">
        <v>208</v>
      </c>
      <c r="F28" s="33">
        <f>E28*100/$B28</f>
        <v>72.727272727272734</v>
      </c>
      <c r="G28" s="27">
        <v>161</v>
      </c>
      <c r="H28" s="33">
        <f>G28*100/$B28</f>
        <v>56.293706293706293</v>
      </c>
      <c r="I28" s="27">
        <v>180</v>
      </c>
      <c r="J28" s="33">
        <f>I28*100/$B28</f>
        <v>62.93706293706294</v>
      </c>
    </row>
    <row r="29" spans="1:10" x14ac:dyDescent="0.25">
      <c r="A29" s="18" t="s">
        <v>131</v>
      </c>
      <c r="B29" s="27"/>
      <c r="C29" s="27"/>
      <c r="D29" s="69"/>
      <c r="E29" s="27"/>
      <c r="F29" s="69"/>
      <c r="G29" s="27"/>
      <c r="H29" s="69"/>
      <c r="I29" s="27"/>
      <c r="J29" s="69"/>
    </row>
    <row r="30" spans="1:10" x14ac:dyDescent="0.25">
      <c r="A30" t="s">
        <v>150</v>
      </c>
      <c r="B30" s="27">
        <f>SUM(B31:B34)</f>
        <v>11096</v>
      </c>
      <c r="C30" s="27">
        <f>SUM(C31:C34)</f>
        <v>1946</v>
      </c>
      <c r="D30" s="33">
        <f>C30*100/$B30</f>
        <v>17.537851478010094</v>
      </c>
      <c r="E30" s="27">
        <f>SUM(E31:E34)</f>
        <v>1955</v>
      </c>
      <c r="F30" s="33">
        <f>E30*100/$B30</f>
        <v>17.618961788031722</v>
      </c>
      <c r="G30" s="27">
        <f>SUM(G31:G34)</f>
        <v>2360</v>
      </c>
      <c r="H30" s="33">
        <f>G30*100/$B30</f>
        <v>21.268925739005049</v>
      </c>
      <c r="I30" s="27">
        <f>SUM(I31:I34)</f>
        <v>1722</v>
      </c>
      <c r="J30" s="33">
        <f>I30*100/$B30</f>
        <v>15.519105984138429</v>
      </c>
    </row>
    <row r="31" spans="1:10" x14ac:dyDescent="0.25">
      <c r="A31" t="s">
        <v>151</v>
      </c>
      <c r="B31" s="27">
        <v>3600</v>
      </c>
      <c r="C31" s="27">
        <v>248</v>
      </c>
      <c r="D31" s="33">
        <f>C31*100/$B31</f>
        <v>6.8888888888888893</v>
      </c>
      <c r="E31" s="27">
        <v>4</v>
      </c>
      <c r="F31" s="33">
        <f>E31*100/$B31</f>
        <v>0.1111111111111111</v>
      </c>
      <c r="G31" s="27">
        <v>569</v>
      </c>
      <c r="H31" s="33">
        <f>G31*100/$B31</f>
        <v>15.805555555555555</v>
      </c>
      <c r="I31" s="27">
        <v>2</v>
      </c>
      <c r="J31" s="33">
        <f>I31*100/$B31</f>
        <v>5.5555555555555552E-2</v>
      </c>
    </row>
    <row r="32" spans="1:10" x14ac:dyDescent="0.25">
      <c r="A32" t="s">
        <v>152</v>
      </c>
      <c r="B32" s="27">
        <v>1765</v>
      </c>
      <c r="C32" s="27">
        <v>773</v>
      </c>
      <c r="D32" s="33">
        <f>C32*100/$B32</f>
        <v>43.79603399433428</v>
      </c>
      <c r="E32" s="27">
        <v>96</v>
      </c>
      <c r="F32" s="33">
        <f>E32*100/$B32</f>
        <v>5.4390934844192635</v>
      </c>
      <c r="G32" s="27">
        <v>964</v>
      </c>
      <c r="H32" s="33">
        <f>G32*100/$B32</f>
        <v>54.61756373937677</v>
      </c>
      <c r="I32" s="27">
        <v>76</v>
      </c>
      <c r="J32" s="33">
        <f>I32*100/$B32</f>
        <v>4.3059490084985832</v>
      </c>
    </row>
    <row r="33" spans="1:10" x14ac:dyDescent="0.25">
      <c r="A33" t="s">
        <v>155</v>
      </c>
      <c r="B33" s="27">
        <v>3074</v>
      </c>
      <c r="C33" s="27">
        <v>662</v>
      </c>
      <c r="D33" s="33">
        <f>C33*100/$B33</f>
        <v>21.535458685751465</v>
      </c>
      <c r="E33" s="27">
        <v>1459</v>
      </c>
      <c r="F33" s="33">
        <f>E33*100/$B33</f>
        <v>47.462589459986987</v>
      </c>
      <c r="G33" s="27">
        <v>619</v>
      </c>
      <c r="H33" s="33">
        <f>G33*100/$B33</f>
        <v>20.136629798308395</v>
      </c>
      <c r="I33" s="27">
        <v>1319</v>
      </c>
      <c r="J33" s="33">
        <f>I33*100/$B33</f>
        <v>42.908262849707221</v>
      </c>
    </row>
    <row r="34" spans="1:10" x14ac:dyDescent="0.25">
      <c r="A34" t="s">
        <v>156</v>
      </c>
      <c r="B34" s="27">
        <v>2657</v>
      </c>
      <c r="C34" s="27">
        <v>263</v>
      </c>
      <c r="D34" s="33">
        <f>C34*100/$B34</f>
        <v>9.8983816334211525</v>
      </c>
      <c r="E34" s="27">
        <v>396</v>
      </c>
      <c r="F34" s="33">
        <f>E34*100/$B34</f>
        <v>14.904027098231088</v>
      </c>
      <c r="G34" s="27">
        <v>208</v>
      </c>
      <c r="H34" s="33">
        <f>G34*100/$B34</f>
        <v>7.8283778697779454</v>
      </c>
      <c r="I34" s="27">
        <v>325</v>
      </c>
      <c r="J34" s="33">
        <f>I34*100/$B34</f>
        <v>12.231840421528039</v>
      </c>
    </row>
    <row r="35" spans="1:10" x14ac:dyDescent="0.25">
      <c r="A35" s="18" t="s">
        <v>132</v>
      </c>
      <c r="B35" s="27"/>
      <c r="C35" s="27"/>
      <c r="D35" s="69"/>
      <c r="E35" s="27"/>
      <c r="F35" s="69"/>
      <c r="G35" s="27"/>
      <c r="H35" s="69"/>
      <c r="I35" s="27"/>
      <c r="J35" s="69"/>
    </row>
    <row r="36" spans="1:10" x14ac:dyDescent="0.25">
      <c r="A36" t="s">
        <v>150</v>
      </c>
      <c r="B36" s="27">
        <f>SUM(B37:B40)</f>
        <v>7372</v>
      </c>
      <c r="C36" s="27">
        <f>SUM(C37:C40)</f>
        <v>2276</v>
      </c>
      <c r="D36" s="33">
        <f>C36*100/$B36</f>
        <v>30.873575691806838</v>
      </c>
      <c r="E36" s="27">
        <f>SUM(E37:E40)</f>
        <v>2459</v>
      </c>
      <c r="F36" s="33">
        <f>E36*100/$B36</f>
        <v>33.355941399891478</v>
      </c>
      <c r="G36" s="27">
        <f>SUM(G37:G40)</f>
        <v>2353</v>
      </c>
      <c r="H36" s="33">
        <f>G36*100/$B36</f>
        <v>31.918068366793271</v>
      </c>
      <c r="I36" s="27">
        <f>SUM(I37:I40)</f>
        <v>2280</v>
      </c>
      <c r="J36" s="33">
        <f>I36*100/$B36</f>
        <v>30.927835051546392</v>
      </c>
    </row>
    <row r="37" spans="1:10" x14ac:dyDescent="0.25">
      <c r="A37" t="s">
        <v>151</v>
      </c>
      <c r="B37" s="27">
        <v>2414</v>
      </c>
      <c r="C37" s="27">
        <v>433</v>
      </c>
      <c r="D37" s="33">
        <f>C37*100/$B37</f>
        <v>17.937033968516985</v>
      </c>
      <c r="E37" s="27">
        <v>27</v>
      </c>
      <c r="F37" s="33">
        <f>E37*100/$B37</f>
        <v>1.1184755592377795</v>
      </c>
      <c r="G37" s="27">
        <v>543</v>
      </c>
      <c r="H37" s="33">
        <f>G37*100/$B37</f>
        <v>22.493786246893123</v>
      </c>
      <c r="I37" s="27">
        <v>14</v>
      </c>
      <c r="J37" s="33">
        <f>I37*100/$B37</f>
        <v>0.57995028997514497</v>
      </c>
    </row>
    <row r="38" spans="1:10" x14ac:dyDescent="0.25">
      <c r="A38" t="s">
        <v>152</v>
      </c>
      <c r="B38" s="27">
        <v>1667</v>
      </c>
      <c r="C38" s="27">
        <v>1304</v>
      </c>
      <c r="D38" s="33">
        <f>C38*100/$B38</f>
        <v>78.22435512897421</v>
      </c>
      <c r="E38" s="27">
        <v>132</v>
      </c>
      <c r="F38" s="33">
        <f>E38*100/$B38</f>
        <v>7.9184163167366526</v>
      </c>
      <c r="G38" s="27">
        <v>1374</v>
      </c>
      <c r="H38" s="33">
        <f>G38*100/$B38</f>
        <v>82.423515296940607</v>
      </c>
      <c r="I38" s="27">
        <v>106</v>
      </c>
      <c r="J38" s="33">
        <f>I38*100/$B38</f>
        <v>6.3587282543491304</v>
      </c>
    </row>
    <row r="39" spans="1:10" x14ac:dyDescent="0.25">
      <c r="A39" t="s">
        <v>155</v>
      </c>
      <c r="B39" s="27">
        <v>1905</v>
      </c>
      <c r="C39" s="27">
        <v>415</v>
      </c>
      <c r="D39" s="33">
        <f>C39*100/$B39</f>
        <v>21.784776902887138</v>
      </c>
      <c r="E39" s="27">
        <v>1696</v>
      </c>
      <c r="F39" s="33">
        <f>E39*100/$B39</f>
        <v>89.028871391076109</v>
      </c>
      <c r="G39" s="27">
        <v>379</v>
      </c>
      <c r="H39" s="33">
        <f>G39*100/$B39</f>
        <v>19.895013123359579</v>
      </c>
      <c r="I39" s="27">
        <v>1606</v>
      </c>
      <c r="J39" s="33">
        <f>I39*100/$B39</f>
        <v>84.30446194225722</v>
      </c>
    </row>
    <row r="40" spans="1:10" x14ac:dyDescent="0.25">
      <c r="A40" t="s">
        <v>156</v>
      </c>
      <c r="B40" s="27">
        <v>1386</v>
      </c>
      <c r="C40" s="27">
        <v>124</v>
      </c>
      <c r="D40" s="33">
        <f>C40*100/$B40</f>
        <v>8.9466089466089471</v>
      </c>
      <c r="E40" s="27">
        <v>604</v>
      </c>
      <c r="F40" s="33">
        <f>E40*100/$B40</f>
        <v>43.578643578643579</v>
      </c>
      <c r="G40" s="27">
        <v>57</v>
      </c>
      <c r="H40" s="33">
        <f>G40*100/$B40</f>
        <v>4.112554112554113</v>
      </c>
      <c r="I40" s="27">
        <v>554</v>
      </c>
      <c r="J40" s="33">
        <f>I40*100/$B40</f>
        <v>39.971139971139969</v>
      </c>
    </row>
    <row r="41" spans="1:10" x14ac:dyDescent="0.25">
      <c r="A41" s="18" t="s">
        <v>133</v>
      </c>
      <c r="B41" s="27"/>
      <c r="C41" s="27"/>
      <c r="D41" s="69"/>
      <c r="E41" s="27"/>
      <c r="F41" s="69"/>
      <c r="G41" s="27"/>
      <c r="H41" s="69"/>
      <c r="I41" s="27"/>
      <c r="J41" s="69"/>
    </row>
    <row r="42" spans="1:10" x14ac:dyDescent="0.25">
      <c r="A42" t="s">
        <v>150</v>
      </c>
      <c r="B42" s="27">
        <f>SUM(B43:B46)</f>
        <v>6899</v>
      </c>
      <c r="C42" s="27">
        <f>SUM(C43:C46)</f>
        <v>1584</v>
      </c>
      <c r="D42" s="33">
        <f>C42*100/$B42</f>
        <v>22.959849253515003</v>
      </c>
      <c r="E42" s="27">
        <f>SUM(E43:E46)</f>
        <v>2359</v>
      </c>
      <c r="F42" s="33">
        <f>E42*100/$B42</f>
        <v>34.193361356718363</v>
      </c>
      <c r="G42" s="27">
        <f>SUM(G43:G46)</f>
        <v>1448</v>
      </c>
      <c r="H42" s="33">
        <f>G42*100/$B42</f>
        <v>20.988549065081894</v>
      </c>
      <c r="I42" s="27">
        <f>SUM(I43:I46)</f>
        <v>1924</v>
      </c>
      <c r="J42" s="33">
        <f>I42*100/$B42</f>
        <v>27.888099724597769</v>
      </c>
    </row>
    <row r="43" spans="1:10" x14ac:dyDescent="0.25">
      <c r="A43" t="s">
        <v>151</v>
      </c>
      <c r="B43" s="27">
        <v>2122</v>
      </c>
      <c r="C43" s="27">
        <v>223</v>
      </c>
      <c r="D43" s="33">
        <f>C43*100/$B43</f>
        <v>10.508953817153628</v>
      </c>
      <c r="E43" s="27">
        <v>37</v>
      </c>
      <c r="F43" s="33">
        <f>E43*100/$B43</f>
        <v>1.7436380772855797</v>
      </c>
      <c r="G43" s="27">
        <v>225</v>
      </c>
      <c r="H43" s="33">
        <f>G43*100/$B43</f>
        <v>10.603204524033931</v>
      </c>
      <c r="I43" s="27">
        <v>20</v>
      </c>
      <c r="J43" s="33">
        <f>I43*100/$B43</f>
        <v>0.94250706880301605</v>
      </c>
    </row>
    <row r="44" spans="1:10" x14ac:dyDescent="0.25">
      <c r="A44" t="s">
        <v>152</v>
      </c>
      <c r="B44" s="27">
        <v>1202</v>
      </c>
      <c r="C44" s="27">
        <v>610</v>
      </c>
      <c r="D44" s="33">
        <f>C44*100/$B44</f>
        <v>50.74875207986689</v>
      </c>
      <c r="E44" s="27">
        <v>174</v>
      </c>
      <c r="F44" s="33">
        <f>E44*100/$B44</f>
        <v>14.475873544093178</v>
      </c>
      <c r="G44" s="27">
        <v>629</v>
      </c>
      <c r="H44" s="33">
        <f>G44*100/$B44</f>
        <v>52.329450915141429</v>
      </c>
      <c r="I44" s="27">
        <v>121</v>
      </c>
      <c r="J44" s="33">
        <f>I44*100/$B44</f>
        <v>10.066555740432612</v>
      </c>
    </row>
    <row r="45" spans="1:10" x14ac:dyDescent="0.25">
      <c r="A45" t="s">
        <v>155</v>
      </c>
      <c r="B45" s="27">
        <v>2159</v>
      </c>
      <c r="C45" s="27">
        <v>387</v>
      </c>
      <c r="D45" s="33">
        <f>C45*100/$B45</f>
        <v>17.924965261695228</v>
      </c>
      <c r="E45" s="27">
        <v>1532</v>
      </c>
      <c r="F45" s="33">
        <f>E45*100/$B45</f>
        <v>70.958777211672071</v>
      </c>
      <c r="G45" s="27">
        <v>311</v>
      </c>
      <c r="H45" s="33">
        <f>G45*100/$B45</f>
        <v>14.404817044928208</v>
      </c>
      <c r="I45" s="27">
        <v>1280</v>
      </c>
      <c r="J45" s="33">
        <f>I45*100/$B45</f>
        <v>59.286706808707734</v>
      </c>
    </row>
    <row r="46" spans="1:10" x14ac:dyDescent="0.25">
      <c r="A46" t="s">
        <v>156</v>
      </c>
      <c r="B46" s="27">
        <v>1416</v>
      </c>
      <c r="C46" s="27">
        <v>364</v>
      </c>
      <c r="D46" s="33">
        <f>C46*100/$B46</f>
        <v>25.706214689265536</v>
      </c>
      <c r="E46" s="27">
        <v>616</v>
      </c>
      <c r="F46" s="33">
        <f>E46*100/$B46</f>
        <v>43.502824858757059</v>
      </c>
      <c r="G46" s="27">
        <v>283</v>
      </c>
      <c r="H46" s="33">
        <f>G46*100/$B46</f>
        <v>19.985875706214689</v>
      </c>
      <c r="I46" s="27">
        <v>503</v>
      </c>
      <c r="J46" s="33">
        <f>I46*100/$B46</f>
        <v>35.522598870056498</v>
      </c>
    </row>
    <row r="47" spans="1:10" x14ac:dyDescent="0.25">
      <c r="A47" s="18" t="s">
        <v>134</v>
      </c>
      <c r="B47" s="27"/>
      <c r="C47" s="27"/>
      <c r="D47" s="69"/>
      <c r="E47" s="27"/>
      <c r="F47" s="69"/>
      <c r="G47" s="27"/>
      <c r="H47" s="69"/>
      <c r="I47" s="27"/>
      <c r="J47" s="69"/>
    </row>
    <row r="48" spans="1:10" x14ac:dyDescent="0.25">
      <c r="A48" t="s">
        <v>150</v>
      </c>
      <c r="B48" s="27">
        <f>SUM(B49:B52)</f>
        <v>17449</v>
      </c>
      <c r="C48" s="27">
        <f>SUM(C49:C52)</f>
        <v>3104</v>
      </c>
      <c r="D48" s="33">
        <f>C48*100/$B48</f>
        <v>17.788985042122757</v>
      </c>
      <c r="E48" s="27">
        <f>SUM(E49:E52)</f>
        <v>3878</v>
      </c>
      <c r="F48" s="33">
        <f>E48*100/$B48</f>
        <v>22.224769327755173</v>
      </c>
      <c r="G48" s="27">
        <f>SUM(G49:G52)</f>
        <v>3293</v>
      </c>
      <c r="H48" s="33">
        <f>G48*100/$B48</f>
        <v>18.872141670009743</v>
      </c>
      <c r="I48" s="27">
        <f>SUM(I49:I52)</f>
        <v>3148</v>
      </c>
      <c r="J48" s="33">
        <f>I48*100/$B48</f>
        <v>18.041148489884808</v>
      </c>
    </row>
    <row r="49" spans="1:10" x14ac:dyDescent="0.25">
      <c r="A49" t="s">
        <v>151</v>
      </c>
      <c r="B49" s="27">
        <v>5314</v>
      </c>
      <c r="C49" s="27">
        <v>340</v>
      </c>
      <c r="D49" s="33">
        <f>C49*100/$B49</f>
        <v>6.3981934512608207</v>
      </c>
      <c r="E49" s="27">
        <v>215</v>
      </c>
      <c r="F49" s="33">
        <f>E49*100/$B49</f>
        <v>4.0459164471208133</v>
      </c>
      <c r="G49" s="27">
        <v>433</v>
      </c>
      <c r="H49" s="33">
        <f>G49*100/$B49</f>
        <v>8.1482875423409862</v>
      </c>
      <c r="I49" s="27">
        <v>102</v>
      </c>
      <c r="J49" s="33">
        <f>I49*100/$B49</f>
        <v>1.9194580353782462</v>
      </c>
    </row>
    <row r="50" spans="1:10" x14ac:dyDescent="0.25">
      <c r="A50" t="s">
        <v>152</v>
      </c>
      <c r="B50" s="27">
        <v>3032</v>
      </c>
      <c r="C50" s="27">
        <v>1116</v>
      </c>
      <c r="D50" s="33">
        <f>C50*100/$B50</f>
        <v>36.807387862796837</v>
      </c>
      <c r="E50" s="27">
        <v>275</v>
      </c>
      <c r="F50" s="33">
        <f>E50*100/$B50</f>
        <v>9.0699208443271768</v>
      </c>
      <c r="G50" s="27">
        <v>1418</v>
      </c>
      <c r="H50" s="33">
        <f>G50*100/$B50</f>
        <v>46.767810026385227</v>
      </c>
      <c r="I50" s="27">
        <v>241</v>
      </c>
      <c r="J50" s="33">
        <f>I50*100/$B50</f>
        <v>7.9485488126649075</v>
      </c>
    </row>
    <row r="51" spans="1:10" x14ac:dyDescent="0.25">
      <c r="A51" t="s">
        <v>155</v>
      </c>
      <c r="B51" s="27">
        <v>5383</v>
      </c>
      <c r="C51" s="27">
        <v>1070</v>
      </c>
      <c r="D51" s="33">
        <f>C51*100/$B51</f>
        <v>19.877391788965262</v>
      </c>
      <c r="E51" s="27">
        <v>2463</v>
      </c>
      <c r="F51" s="33">
        <f>E51*100/$B51</f>
        <v>45.755155117963959</v>
      </c>
      <c r="G51" s="27">
        <v>1014</v>
      </c>
      <c r="H51" s="33">
        <f>G51*100/$B51</f>
        <v>18.837079695337174</v>
      </c>
      <c r="I51" s="27">
        <v>2090</v>
      </c>
      <c r="J51" s="33">
        <f>I51*100/$B51</f>
        <v>38.825933494334016</v>
      </c>
    </row>
    <row r="52" spans="1:10" x14ac:dyDescent="0.25">
      <c r="A52" t="s">
        <v>156</v>
      </c>
      <c r="B52" s="27">
        <v>3720</v>
      </c>
      <c r="C52" s="27">
        <v>578</v>
      </c>
      <c r="D52" s="33">
        <f>C52*100/$B52</f>
        <v>15.53763440860215</v>
      </c>
      <c r="E52" s="27">
        <v>925</v>
      </c>
      <c r="F52" s="33">
        <f>E52*100/$B52</f>
        <v>24.865591397849464</v>
      </c>
      <c r="G52" s="27">
        <v>428</v>
      </c>
      <c r="H52" s="33">
        <f>G52*100/$B52</f>
        <v>11.505376344086022</v>
      </c>
      <c r="I52" s="27">
        <v>715</v>
      </c>
      <c r="J52" s="33">
        <f>I52*100/$B52</f>
        <v>19.22043010752688</v>
      </c>
    </row>
    <row r="53" spans="1:10" x14ac:dyDescent="0.25">
      <c r="A53" s="18" t="s">
        <v>158</v>
      </c>
      <c r="B53" s="27"/>
      <c r="C53" s="27"/>
      <c r="D53" s="69"/>
      <c r="E53" s="27"/>
      <c r="F53" s="69"/>
      <c r="G53" s="27"/>
      <c r="H53" s="69"/>
      <c r="I53" s="27"/>
      <c r="J53" s="69"/>
    </row>
    <row r="54" spans="1:10" x14ac:dyDescent="0.25">
      <c r="A54" t="s">
        <v>150</v>
      </c>
      <c r="B54" s="27">
        <f>SUM(B55:B58)</f>
        <v>3003</v>
      </c>
      <c r="C54" s="27">
        <f>SUM(C55:C58)</f>
        <v>935</v>
      </c>
      <c r="D54" s="33">
        <f>C54*100/$B54</f>
        <v>31.135531135531135</v>
      </c>
      <c r="E54" s="27">
        <f>SUM(E55:E58)</f>
        <v>828</v>
      </c>
      <c r="F54" s="33">
        <f>E54*100/$B54</f>
        <v>27.572427572427571</v>
      </c>
      <c r="G54" s="27">
        <f>SUM(G55:G58)</f>
        <v>529</v>
      </c>
      <c r="H54" s="33">
        <f>G54*100/$B54</f>
        <v>17.615717615717617</v>
      </c>
      <c r="I54" s="27">
        <f>SUM(I55:I58)</f>
        <v>271</v>
      </c>
      <c r="J54" s="33">
        <f>I54*100/$B54</f>
        <v>9.0243090243090247</v>
      </c>
    </row>
    <row r="55" spans="1:10" x14ac:dyDescent="0.25">
      <c r="A55" t="s">
        <v>151</v>
      </c>
      <c r="B55" s="27">
        <v>838</v>
      </c>
      <c r="C55" s="27">
        <v>126</v>
      </c>
      <c r="D55" s="33">
        <f>C55*100/$B55</f>
        <v>15.035799522673031</v>
      </c>
      <c r="E55" s="27">
        <v>53</v>
      </c>
      <c r="F55" s="33">
        <f>E55*100/$B55</f>
        <v>6.3245823389021476</v>
      </c>
      <c r="G55" s="27">
        <v>112</v>
      </c>
      <c r="H55" s="33">
        <f>G55*100/$B55</f>
        <v>13.365155131264917</v>
      </c>
      <c r="I55" s="27">
        <v>6</v>
      </c>
      <c r="J55" s="33">
        <f>I55*100/$B55</f>
        <v>0.71599045346062051</v>
      </c>
    </row>
    <row r="56" spans="1:10" x14ac:dyDescent="0.25">
      <c r="A56" t="s">
        <v>152</v>
      </c>
      <c r="B56" s="27">
        <v>475</v>
      </c>
      <c r="C56" s="27">
        <v>254</v>
      </c>
      <c r="D56" s="33">
        <f>C56*100/$B56</f>
        <v>53.473684210526315</v>
      </c>
      <c r="E56" s="27">
        <v>140</v>
      </c>
      <c r="F56" s="33">
        <f>E56*100/$B56</f>
        <v>29.473684210526315</v>
      </c>
      <c r="G56" s="27">
        <v>202</v>
      </c>
      <c r="H56" s="33">
        <f>G56*100/$B56</f>
        <v>42.526315789473685</v>
      </c>
      <c r="I56" s="27">
        <v>51</v>
      </c>
      <c r="J56" s="33">
        <f>I56*100/$B56</f>
        <v>10.736842105263158</v>
      </c>
    </row>
    <row r="57" spans="1:10" x14ac:dyDescent="0.25">
      <c r="A57" t="s">
        <v>155</v>
      </c>
      <c r="B57" s="27">
        <v>905</v>
      </c>
      <c r="C57" s="27">
        <v>331</v>
      </c>
      <c r="D57" s="33">
        <f>C57*100/$B57</f>
        <v>36.574585635359114</v>
      </c>
      <c r="E57" s="27">
        <v>381</v>
      </c>
      <c r="F57" s="33">
        <f>E57*100/$B57</f>
        <v>42.099447513812152</v>
      </c>
      <c r="G57" s="27">
        <v>142</v>
      </c>
      <c r="H57" s="33">
        <f>G57*100/$B57</f>
        <v>15.69060773480663</v>
      </c>
      <c r="I57" s="27">
        <v>131</v>
      </c>
      <c r="J57" s="33">
        <f>I57*100/$B57</f>
        <v>14.475138121546962</v>
      </c>
    </row>
    <row r="58" spans="1:10" x14ac:dyDescent="0.25">
      <c r="A58" t="s">
        <v>156</v>
      </c>
      <c r="B58" s="27">
        <v>785</v>
      </c>
      <c r="C58" s="27">
        <v>224</v>
      </c>
      <c r="D58" s="33">
        <f>C58*100/$B58</f>
        <v>28.535031847133759</v>
      </c>
      <c r="E58" s="27">
        <v>254</v>
      </c>
      <c r="F58" s="33">
        <f>E58*100/$B58</f>
        <v>32.35668789808917</v>
      </c>
      <c r="G58" s="27">
        <v>73</v>
      </c>
      <c r="H58" s="33">
        <f>G58*100/$B58</f>
        <v>9.2993630573248414</v>
      </c>
      <c r="I58" s="27">
        <v>83</v>
      </c>
      <c r="J58" s="33">
        <f>I58*100/$B58</f>
        <v>10.573248407643312</v>
      </c>
    </row>
    <row r="59" spans="1:10" x14ac:dyDescent="0.25">
      <c r="A59" s="18" t="s">
        <v>135</v>
      </c>
      <c r="B59" s="27"/>
      <c r="C59" s="27"/>
      <c r="D59" s="69"/>
      <c r="E59" s="27"/>
      <c r="F59" s="69"/>
      <c r="G59" s="27"/>
      <c r="H59" s="69"/>
      <c r="I59" s="27"/>
      <c r="J59" s="69"/>
    </row>
    <row r="60" spans="1:10" x14ac:dyDescent="0.25">
      <c r="A60" t="s">
        <v>150</v>
      </c>
      <c r="B60" s="27">
        <f>SUM(B61:B64)</f>
        <v>2592</v>
      </c>
      <c r="C60" s="27">
        <f>SUM(C61:C64)</f>
        <v>746</v>
      </c>
      <c r="D60" s="33">
        <f>C60*100/$B60</f>
        <v>28.780864197530864</v>
      </c>
      <c r="E60" s="27">
        <f>SUM(E61:E64)</f>
        <v>1075</v>
      </c>
      <c r="F60" s="33">
        <f>E60*100/$B60</f>
        <v>41.473765432098766</v>
      </c>
      <c r="G60" s="27">
        <f>SUM(G61:G64)</f>
        <v>571</v>
      </c>
      <c r="H60" s="33">
        <f>G60*100/$B60</f>
        <v>22.029320987654319</v>
      </c>
      <c r="I60" s="27">
        <f>SUM(I61:I64)</f>
        <v>772</v>
      </c>
      <c r="J60" s="33">
        <f>I60*100/$B60</f>
        <v>29.783950617283949</v>
      </c>
    </row>
    <row r="61" spans="1:10" x14ac:dyDescent="0.25">
      <c r="A61" t="s">
        <v>151</v>
      </c>
      <c r="B61" s="27">
        <v>614</v>
      </c>
      <c r="C61" s="27">
        <v>60</v>
      </c>
      <c r="D61" s="33">
        <f>C61*100/$B61</f>
        <v>9.7719869706840399</v>
      </c>
      <c r="E61" s="27">
        <v>15</v>
      </c>
      <c r="F61" s="33">
        <f>E61*100/$B61</f>
        <v>2.44299674267101</v>
      </c>
      <c r="G61" s="27">
        <v>50</v>
      </c>
      <c r="H61" s="33">
        <f>G61*100/$B61</f>
        <v>8.1433224755700326</v>
      </c>
      <c r="I61" s="27">
        <v>7</v>
      </c>
      <c r="J61" s="33">
        <f>I61*100/$B61</f>
        <v>1.1400651465798046</v>
      </c>
    </row>
    <row r="62" spans="1:10" x14ac:dyDescent="0.25">
      <c r="A62" t="s">
        <v>152</v>
      </c>
      <c r="B62" s="27">
        <v>390</v>
      </c>
      <c r="C62" s="27">
        <v>265</v>
      </c>
      <c r="D62" s="33">
        <f>C62*100/$B62</f>
        <v>67.948717948717942</v>
      </c>
      <c r="E62" s="27">
        <v>60</v>
      </c>
      <c r="F62" s="33">
        <f>E62*100/$B62</f>
        <v>15.384615384615385</v>
      </c>
      <c r="G62" s="27">
        <v>243</v>
      </c>
      <c r="H62" s="33">
        <f>G62*100/$B62</f>
        <v>62.307692307692307</v>
      </c>
      <c r="I62" s="27">
        <v>42</v>
      </c>
      <c r="J62" s="33">
        <f>I62*100/$B62</f>
        <v>10.76923076923077</v>
      </c>
    </row>
    <row r="63" spans="1:10" x14ac:dyDescent="0.25">
      <c r="A63" t="s">
        <v>155</v>
      </c>
      <c r="B63" s="27">
        <v>806</v>
      </c>
      <c r="C63" s="27">
        <v>231</v>
      </c>
      <c r="D63" s="33">
        <f>C63*100/$B63</f>
        <v>28.660049627791562</v>
      </c>
      <c r="E63" s="27">
        <v>673</v>
      </c>
      <c r="F63" s="33">
        <f>E63*100/$B63</f>
        <v>83.498759305210925</v>
      </c>
      <c r="G63" s="27">
        <v>181</v>
      </c>
      <c r="H63" s="33">
        <f>G63*100/$B63</f>
        <v>22.456575682382134</v>
      </c>
      <c r="I63" s="27">
        <v>509</v>
      </c>
      <c r="J63" s="33">
        <f>I63*100/$B63</f>
        <v>63.151364764267989</v>
      </c>
    </row>
    <row r="64" spans="1:10" x14ac:dyDescent="0.25">
      <c r="A64" t="s">
        <v>156</v>
      </c>
      <c r="B64" s="27">
        <v>782</v>
      </c>
      <c r="C64" s="27">
        <v>190</v>
      </c>
      <c r="D64" s="33">
        <f>C64*100/$B64</f>
        <v>24.296675191815858</v>
      </c>
      <c r="E64" s="27">
        <v>327</v>
      </c>
      <c r="F64" s="33">
        <f>E64*100/$B64</f>
        <v>41.815856777493607</v>
      </c>
      <c r="G64" s="27">
        <v>97</v>
      </c>
      <c r="H64" s="33">
        <f>G64*100/$B64</f>
        <v>12.404092071611252</v>
      </c>
      <c r="I64" s="27">
        <v>214</v>
      </c>
      <c r="J64" s="33">
        <f>I64*100/$B64</f>
        <v>27.365728900255753</v>
      </c>
    </row>
    <row r="65" spans="1:10" x14ac:dyDescent="0.25">
      <c r="A65" s="18" t="s">
        <v>159</v>
      </c>
      <c r="B65" s="27"/>
      <c r="C65" s="27"/>
      <c r="D65" s="69"/>
      <c r="E65" s="27"/>
      <c r="F65" s="69"/>
      <c r="G65" s="27"/>
      <c r="H65" s="69"/>
      <c r="I65" s="27"/>
      <c r="J65" s="69"/>
    </row>
    <row r="66" spans="1:10" x14ac:dyDescent="0.25">
      <c r="A66" t="s">
        <v>150</v>
      </c>
      <c r="B66" s="27">
        <f>SUM(B67:B70)</f>
        <v>386</v>
      </c>
      <c r="C66" s="27">
        <f>SUM(C67:C70)</f>
        <v>157</v>
      </c>
      <c r="D66" s="33">
        <f>C66*100/$B66</f>
        <v>40.673575129533681</v>
      </c>
      <c r="E66" s="27">
        <f>SUM(E67:E70)</f>
        <v>100</v>
      </c>
      <c r="F66" s="33">
        <f>E66*100/$B66</f>
        <v>25.906735751295336</v>
      </c>
      <c r="G66" s="27">
        <f>SUM(G67:G70)</f>
        <v>169</v>
      </c>
      <c r="H66" s="33">
        <f>G66*100/$B66</f>
        <v>43.782383419689118</v>
      </c>
      <c r="I66" s="27">
        <f>SUM(I67:I70)</f>
        <v>86</v>
      </c>
      <c r="J66" s="33">
        <f>I66*100/$B66</f>
        <v>22.279792746113991</v>
      </c>
    </row>
    <row r="67" spans="1:10" x14ac:dyDescent="0.25">
      <c r="A67" t="s">
        <v>151</v>
      </c>
      <c r="B67" s="27">
        <v>100</v>
      </c>
      <c r="C67" s="27">
        <v>31</v>
      </c>
      <c r="D67" s="33">
        <f>C67*100/$B67</f>
        <v>31</v>
      </c>
      <c r="E67" s="27">
        <v>5</v>
      </c>
      <c r="F67" s="33">
        <f>E67*100/$B67</f>
        <v>5</v>
      </c>
      <c r="G67" s="27">
        <v>45</v>
      </c>
      <c r="H67" s="33">
        <f>G67*100/$B67</f>
        <v>45</v>
      </c>
      <c r="I67" s="27">
        <v>4</v>
      </c>
      <c r="J67" s="33">
        <f>I67*100/$B67</f>
        <v>4</v>
      </c>
    </row>
    <row r="68" spans="1:10" x14ac:dyDescent="0.25">
      <c r="A68" t="s">
        <v>152</v>
      </c>
      <c r="B68" s="27">
        <v>114</v>
      </c>
      <c r="C68" s="27">
        <v>61</v>
      </c>
      <c r="D68" s="33">
        <f>C68*100/$B68</f>
        <v>53.508771929824562</v>
      </c>
      <c r="E68" s="27">
        <v>15</v>
      </c>
      <c r="F68" s="33">
        <f>E68*100/$B68</f>
        <v>13.157894736842104</v>
      </c>
      <c r="G68" s="27">
        <v>62</v>
      </c>
      <c r="H68" s="33">
        <f>G68*100/$B68</f>
        <v>54.385964912280699</v>
      </c>
      <c r="I68" s="27">
        <v>9</v>
      </c>
      <c r="J68" s="33">
        <f>I68*100/$B68</f>
        <v>7.8947368421052628</v>
      </c>
    </row>
    <row r="69" spans="1:10" x14ac:dyDescent="0.25">
      <c r="A69" t="s">
        <v>155</v>
      </c>
      <c r="B69" s="27">
        <v>95</v>
      </c>
      <c r="C69" s="27">
        <v>35</v>
      </c>
      <c r="D69" s="33">
        <f>C69*100/$B69</f>
        <v>36.842105263157897</v>
      </c>
      <c r="E69" s="27">
        <v>44</v>
      </c>
      <c r="F69" s="33">
        <f>E69*100/$B69</f>
        <v>46.315789473684212</v>
      </c>
      <c r="G69" s="27">
        <v>36</v>
      </c>
      <c r="H69" s="33">
        <f>G69*100/$B69</f>
        <v>37.89473684210526</v>
      </c>
      <c r="I69" s="27">
        <v>42</v>
      </c>
      <c r="J69" s="33">
        <f>I69*100/$B69</f>
        <v>44.210526315789473</v>
      </c>
    </row>
    <row r="70" spans="1:10" ht="13.8" thickBot="1" x14ac:dyDescent="0.3">
      <c r="A70" s="6" t="s">
        <v>156</v>
      </c>
      <c r="B70" s="29">
        <v>77</v>
      </c>
      <c r="C70" s="29">
        <v>30</v>
      </c>
      <c r="D70" s="60">
        <f>C70*100/$B70</f>
        <v>38.961038961038959</v>
      </c>
      <c r="E70" s="29">
        <v>36</v>
      </c>
      <c r="F70" s="60">
        <f>E70*100/$B70</f>
        <v>46.753246753246756</v>
      </c>
      <c r="G70" s="29">
        <v>26</v>
      </c>
      <c r="H70" s="60">
        <f>G70*100/$B70</f>
        <v>33.766233766233768</v>
      </c>
      <c r="I70" s="29">
        <v>31</v>
      </c>
      <c r="J70" s="60">
        <f>I70*100/$B70</f>
        <v>40.259740259740262</v>
      </c>
    </row>
  </sheetData>
  <mergeCells count="9">
    <mergeCell ref="A1:J2"/>
    <mergeCell ref="A3:A5"/>
    <mergeCell ref="B3:B5"/>
    <mergeCell ref="C3:F3"/>
    <mergeCell ref="G3:J3"/>
    <mergeCell ref="C4:D4"/>
    <mergeCell ref="E4:F4"/>
    <mergeCell ref="G4:H4"/>
    <mergeCell ref="I4:J4"/>
  </mergeCells>
  <phoneticPr fontId="0" type="noConversion"/>
  <pageMargins left="0.75" right="0.75" top="1" bottom="1" header="0.5" footer="0.5"/>
  <pageSetup scale="73" orientation="portrait" r:id="rId1"/>
  <headerFooter alignWithMargins="0">
    <oddFooter>&amp;RCensus Report 1958
Trust Territory of the Pacific Islands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view="pageBreakPreview" zoomScaleNormal="100" zoomScaleSheetLayoutView="100" workbookViewId="0">
      <selection sqref="A1:M2"/>
    </sheetView>
  </sheetViews>
  <sheetFormatPr defaultRowHeight="13.2" x14ac:dyDescent="0.25"/>
  <cols>
    <col min="1" max="1" width="36.5546875" customWidth="1"/>
    <col min="2" max="13" width="10.6640625" customWidth="1"/>
  </cols>
  <sheetData>
    <row r="1" spans="1:13" x14ac:dyDescent="0.25">
      <c r="A1" s="101" t="s">
        <v>377</v>
      </c>
      <c r="B1" s="101"/>
      <c r="C1" s="101"/>
      <c r="D1" s="101"/>
      <c r="E1" s="101"/>
      <c r="F1" s="101"/>
      <c r="G1" s="101"/>
      <c r="H1" s="101"/>
      <c r="I1" s="101"/>
      <c r="J1" s="101"/>
      <c r="K1" s="101"/>
      <c r="L1" s="101"/>
      <c r="M1" s="101"/>
    </row>
    <row r="2" spans="1:13" ht="13.8" thickBot="1" x14ac:dyDescent="0.3">
      <c r="A2" s="102"/>
      <c r="B2" s="102"/>
      <c r="C2" s="102"/>
      <c r="D2" s="102"/>
      <c r="E2" s="102"/>
      <c r="F2" s="102"/>
      <c r="G2" s="102"/>
      <c r="H2" s="102"/>
      <c r="I2" s="102"/>
      <c r="J2" s="102"/>
      <c r="K2" s="102"/>
      <c r="L2" s="102"/>
      <c r="M2" s="102"/>
    </row>
    <row r="3" spans="1:13" x14ac:dyDescent="0.25">
      <c r="A3" s="105" t="s">
        <v>382</v>
      </c>
      <c r="B3" s="115" t="s">
        <v>85</v>
      </c>
      <c r="C3" s="113" t="s">
        <v>44</v>
      </c>
      <c r="D3" s="113" t="s">
        <v>383</v>
      </c>
      <c r="E3" s="113" t="s">
        <v>170</v>
      </c>
      <c r="F3" s="113" t="s">
        <v>34</v>
      </c>
      <c r="G3" s="113" t="s">
        <v>35</v>
      </c>
      <c r="H3" s="113" t="s">
        <v>384</v>
      </c>
      <c r="I3" s="113" t="s">
        <v>37</v>
      </c>
      <c r="J3" s="113" t="s">
        <v>45</v>
      </c>
      <c r="K3" s="154" t="s">
        <v>38</v>
      </c>
      <c r="L3" s="119" t="s">
        <v>385</v>
      </c>
      <c r="M3" s="119" t="s">
        <v>386</v>
      </c>
    </row>
    <row r="4" spans="1:13" ht="13.8" thickBot="1" x14ac:dyDescent="0.3">
      <c r="A4" s="106"/>
      <c r="B4" s="116"/>
      <c r="C4" s="114"/>
      <c r="D4" s="114"/>
      <c r="E4" s="114"/>
      <c r="F4" s="114"/>
      <c r="G4" s="114"/>
      <c r="H4" s="114"/>
      <c r="I4" s="114"/>
      <c r="J4" s="114"/>
      <c r="K4" s="125"/>
      <c r="L4" s="120"/>
      <c r="M4" s="120"/>
    </row>
    <row r="5" spans="1:13" x14ac:dyDescent="0.25">
      <c r="A5" s="70" t="s">
        <v>171</v>
      </c>
      <c r="B5" s="27">
        <v>15466</v>
      </c>
      <c r="C5" s="27">
        <v>1390</v>
      </c>
      <c r="D5" s="27">
        <v>131</v>
      </c>
      <c r="E5" s="27">
        <v>606</v>
      </c>
      <c r="F5" s="30">
        <v>3224</v>
      </c>
      <c r="G5" s="27">
        <v>1874</v>
      </c>
      <c r="H5" s="27">
        <v>913</v>
      </c>
      <c r="I5" s="27">
        <v>5496</v>
      </c>
      <c r="J5" s="27">
        <v>1255</v>
      </c>
      <c r="K5" s="27">
        <v>490</v>
      </c>
      <c r="L5" s="27">
        <v>87</v>
      </c>
      <c r="M5" s="27">
        <v>499</v>
      </c>
    </row>
    <row r="6" spans="1:13" x14ac:dyDescent="0.25">
      <c r="A6" t="s">
        <v>160</v>
      </c>
      <c r="B6" s="27">
        <f t="shared" ref="B6:B40" si="0">SUM(C6:L6)</f>
        <v>1261</v>
      </c>
      <c r="C6" s="27">
        <f t="shared" ref="C6:M6" si="1">C18+C30</f>
        <v>145</v>
      </c>
      <c r="D6" s="27">
        <f t="shared" si="1"/>
        <v>20</v>
      </c>
      <c r="E6" s="27">
        <f t="shared" si="1"/>
        <v>45</v>
      </c>
      <c r="F6" s="30">
        <f t="shared" si="1"/>
        <v>250</v>
      </c>
      <c r="G6" s="27">
        <f t="shared" si="1"/>
        <v>183</v>
      </c>
      <c r="H6" s="27">
        <f t="shared" si="1"/>
        <v>147</v>
      </c>
      <c r="I6" s="27">
        <f t="shared" si="1"/>
        <v>378</v>
      </c>
      <c r="J6" s="27">
        <f t="shared" si="1"/>
        <v>12</v>
      </c>
      <c r="K6" s="27">
        <f t="shared" si="1"/>
        <v>70</v>
      </c>
      <c r="L6" s="27">
        <f t="shared" si="1"/>
        <v>11</v>
      </c>
      <c r="M6" s="27">
        <f t="shared" si="1"/>
        <v>179</v>
      </c>
    </row>
    <row r="7" spans="1:13" x14ac:dyDescent="0.25">
      <c r="A7" t="s">
        <v>161</v>
      </c>
      <c r="B7" s="27">
        <f t="shared" si="0"/>
        <v>832</v>
      </c>
      <c r="C7" s="27">
        <f t="shared" ref="C7:M7" si="2">C19+C31</f>
        <v>65</v>
      </c>
      <c r="D7" s="27">
        <f t="shared" si="2"/>
        <v>18</v>
      </c>
      <c r="E7" s="27">
        <f t="shared" si="2"/>
        <v>21</v>
      </c>
      <c r="F7" s="30">
        <f t="shared" si="2"/>
        <v>127</v>
      </c>
      <c r="G7" s="27">
        <f t="shared" si="2"/>
        <v>167</v>
      </c>
      <c r="H7" s="27">
        <f t="shared" si="2"/>
        <v>117</v>
      </c>
      <c r="I7" s="27">
        <f t="shared" si="2"/>
        <v>232</v>
      </c>
      <c r="J7" s="27">
        <f t="shared" si="2"/>
        <v>8</v>
      </c>
      <c r="K7" s="27">
        <f t="shared" si="2"/>
        <v>61</v>
      </c>
      <c r="L7" s="27">
        <f t="shared" si="2"/>
        <v>16</v>
      </c>
      <c r="M7" s="27">
        <f t="shared" si="2"/>
        <v>61</v>
      </c>
    </row>
    <row r="8" spans="1:13" x14ac:dyDescent="0.25">
      <c r="A8" t="s">
        <v>162</v>
      </c>
      <c r="B8" s="27">
        <f t="shared" si="0"/>
        <v>353</v>
      </c>
      <c r="C8" s="27">
        <f t="shared" ref="C8:M8" si="3">C20+C32</f>
        <v>115</v>
      </c>
      <c r="D8" s="27">
        <f t="shared" si="3"/>
        <v>4</v>
      </c>
      <c r="E8" s="27">
        <f t="shared" si="3"/>
        <v>5</v>
      </c>
      <c r="F8" s="30">
        <f t="shared" si="3"/>
        <v>44</v>
      </c>
      <c r="G8" s="27">
        <f t="shared" si="3"/>
        <v>51</v>
      </c>
      <c r="H8" s="27">
        <f t="shared" si="3"/>
        <v>22</v>
      </c>
      <c r="I8" s="27">
        <f t="shared" si="3"/>
        <v>76</v>
      </c>
      <c r="J8" s="27">
        <f t="shared" si="3"/>
        <v>3</v>
      </c>
      <c r="K8" s="27">
        <f t="shared" si="3"/>
        <v>31</v>
      </c>
      <c r="L8" s="27">
        <f t="shared" si="3"/>
        <v>2</v>
      </c>
      <c r="M8" s="27">
        <f t="shared" si="3"/>
        <v>31</v>
      </c>
    </row>
    <row r="9" spans="1:13" x14ac:dyDescent="0.25">
      <c r="A9" t="s">
        <v>163</v>
      </c>
      <c r="B9" s="27">
        <f t="shared" si="0"/>
        <v>47</v>
      </c>
      <c r="C9" s="27">
        <f t="shared" ref="C9:M9" si="4">C21+C33</f>
        <v>18</v>
      </c>
      <c r="D9" s="27">
        <f t="shared" si="4"/>
        <v>0</v>
      </c>
      <c r="E9" s="27">
        <f t="shared" si="4"/>
        <v>0</v>
      </c>
      <c r="F9" s="30">
        <f t="shared" si="4"/>
        <v>0</v>
      </c>
      <c r="G9" s="27">
        <f t="shared" si="4"/>
        <v>1</v>
      </c>
      <c r="H9" s="27">
        <f t="shared" si="4"/>
        <v>1</v>
      </c>
      <c r="I9" s="27">
        <f t="shared" si="4"/>
        <v>21</v>
      </c>
      <c r="J9" s="27">
        <f t="shared" si="4"/>
        <v>0</v>
      </c>
      <c r="K9" s="27">
        <f t="shared" si="4"/>
        <v>5</v>
      </c>
      <c r="L9" s="27">
        <f t="shared" si="4"/>
        <v>1</v>
      </c>
      <c r="M9" s="27">
        <f t="shared" si="4"/>
        <v>0</v>
      </c>
    </row>
    <row r="10" spans="1:13" x14ac:dyDescent="0.25">
      <c r="A10" t="s">
        <v>164</v>
      </c>
      <c r="B10" s="27">
        <f t="shared" si="0"/>
        <v>1530</v>
      </c>
      <c r="C10" s="27">
        <f t="shared" ref="C10:M10" si="5">C22+C34</f>
        <v>279</v>
      </c>
      <c r="D10" s="27">
        <f t="shared" si="5"/>
        <v>12</v>
      </c>
      <c r="E10" s="27">
        <f t="shared" si="5"/>
        <v>66</v>
      </c>
      <c r="F10" s="30">
        <f t="shared" si="5"/>
        <v>299</v>
      </c>
      <c r="G10" s="27">
        <f t="shared" si="5"/>
        <v>310</v>
      </c>
      <c r="H10" s="27">
        <f t="shared" si="5"/>
        <v>99</v>
      </c>
      <c r="I10" s="27">
        <f t="shared" si="5"/>
        <v>321</v>
      </c>
      <c r="J10" s="27">
        <f t="shared" si="5"/>
        <v>50</v>
      </c>
      <c r="K10" s="27">
        <f t="shared" si="5"/>
        <v>77</v>
      </c>
      <c r="L10" s="27">
        <f t="shared" si="5"/>
        <v>17</v>
      </c>
      <c r="M10" s="27">
        <f t="shared" si="5"/>
        <v>78</v>
      </c>
    </row>
    <row r="11" spans="1:13" x14ac:dyDescent="0.25">
      <c r="A11" t="s">
        <v>165</v>
      </c>
      <c r="B11" s="27">
        <f t="shared" si="0"/>
        <v>1005</v>
      </c>
      <c r="C11" s="27">
        <f t="shared" ref="C11:M11" si="6">C23+C35</f>
        <v>0</v>
      </c>
      <c r="D11" s="27">
        <f t="shared" si="6"/>
        <v>0</v>
      </c>
      <c r="E11" s="27">
        <f t="shared" si="6"/>
        <v>173</v>
      </c>
      <c r="F11" s="30">
        <f t="shared" si="6"/>
        <v>60</v>
      </c>
      <c r="G11" s="27">
        <f t="shared" si="6"/>
        <v>16</v>
      </c>
      <c r="H11" s="27">
        <f t="shared" si="6"/>
        <v>5</v>
      </c>
      <c r="I11" s="27">
        <f t="shared" si="6"/>
        <v>743</v>
      </c>
      <c r="J11" s="27">
        <f t="shared" si="6"/>
        <v>0</v>
      </c>
      <c r="K11" s="27">
        <f t="shared" si="6"/>
        <v>1</v>
      </c>
      <c r="L11" s="27">
        <f t="shared" si="6"/>
        <v>7</v>
      </c>
      <c r="M11" s="27">
        <f t="shared" si="6"/>
        <v>6</v>
      </c>
    </row>
    <row r="12" spans="1:13" x14ac:dyDescent="0.25">
      <c r="A12" t="s">
        <v>172</v>
      </c>
      <c r="B12" s="27">
        <f t="shared" si="0"/>
        <v>502</v>
      </c>
      <c r="C12" s="27">
        <f t="shared" ref="C12:M12" si="7">C24+C36</f>
        <v>59</v>
      </c>
      <c r="D12" s="27">
        <f t="shared" si="7"/>
        <v>1</v>
      </c>
      <c r="E12" s="27">
        <f t="shared" si="7"/>
        <v>20</v>
      </c>
      <c r="F12" s="30">
        <f t="shared" si="7"/>
        <v>82</v>
      </c>
      <c r="G12" s="27">
        <f t="shared" si="7"/>
        <v>173</v>
      </c>
      <c r="H12" s="27">
        <f t="shared" si="7"/>
        <v>29</v>
      </c>
      <c r="I12" s="27">
        <f t="shared" si="7"/>
        <v>104</v>
      </c>
      <c r="J12" s="27">
        <f t="shared" si="7"/>
        <v>9</v>
      </c>
      <c r="K12" s="27">
        <f t="shared" si="7"/>
        <v>20</v>
      </c>
      <c r="L12" s="27">
        <f t="shared" si="7"/>
        <v>5</v>
      </c>
      <c r="M12" s="27">
        <f t="shared" si="7"/>
        <v>21</v>
      </c>
    </row>
    <row r="13" spans="1:13" x14ac:dyDescent="0.25">
      <c r="A13" t="s">
        <v>166</v>
      </c>
      <c r="B13" s="27">
        <f t="shared" si="0"/>
        <v>944</v>
      </c>
      <c r="C13" s="27">
        <f t="shared" ref="C13:M13" si="8">C25+C37</f>
        <v>250</v>
      </c>
      <c r="D13" s="27">
        <f t="shared" si="8"/>
        <v>6</v>
      </c>
      <c r="E13" s="27">
        <f t="shared" si="8"/>
        <v>63</v>
      </c>
      <c r="F13" s="30">
        <f t="shared" si="8"/>
        <v>118</v>
      </c>
      <c r="G13" s="27">
        <f t="shared" si="8"/>
        <v>112</v>
      </c>
      <c r="H13" s="27">
        <f t="shared" si="8"/>
        <v>59</v>
      </c>
      <c r="I13" s="27">
        <f t="shared" si="8"/>
        <v>218</v>
      </c>
      <c r="J13" s="27">
        <f t="shared" si="8"/>
        <v>70</v>
      </c>
      <c r="K13" s="27">
        <f t="shared" si="8"/>
        <v>43</v>
      </c>
      <c r="L13" s="27">
        <f t="shared" si="8"/>
        <v>5</v>
      </c>
      <c r="M13" s="27">
        <f t="shared" si="8"/>
        <v>18</v>
      </c>
    </row>
    <row r="14" spans="1:13" x14ac:dyDescent="0.25">
      <c r="A14" t="s">
        <v>167</v>
      </c>
      <c r="B14" s="27">
        <f t="shared" si="0"/>
        <v>5014</v>
      </c>
      <c r="C14" s="27">
        <f t="shared" ref="C14:M14" si="9">C26+C38</f>
        <v>4</v>
      </c>
      <c r="D14" s="27">
        <f t="shared" si="9"/>
        <v>8</v>
      </c>
      <c r="E14" s="27">
        <f t="shared" si="9"/>
        <v>100</v>
      </c>
      <c r="F14" s="30">
        <f t="shared" si="9"/>
        <v>1862</v>
      </c>
      <c r="G14" s="27">
        <f t="shared" si="9"/>
        <v>345</v>
      </c>
      <c r="H14" s="27">
        <f t="shared" si="9"/>
        <v>132</v>
      </c>
      <c r="I14" s="27">
        <f t="shared" si="9"/>
        <v>1499</v>
      </c>
      <c r="J14" s="27">
        <f t="shared" si="9"/>
        <v>925</v>
      </c>
      <c r="K14" s="27">
        <f t="shared" si="9"/>
        <v>122</v>
      </c>
      <c r="L14" s="27">
        <f t="shared" si="9"/>
        <v>17</v>
      </c>
      <c r="M14" s="27">
        <f t="shared" si="9"/>
        <v>17</v>
      </c>
    </row>
    <row r="15" spans="1:13" x14ac:dyDescent="0.25">
      <c r="A15" t="s">
        <v>168</v>
      </c>
      <c r="B15" s="27">
        <f t="shared" si="0"/>
        <v>671</v>
      </c>
      <c r="C15" s="27">
        <f t="shared" ref="C15:M15" si="10">C27+C39</f>
        <v>166</v>
      </c>
      <c r="D15" s="27">
        <f t="shared" si="10"/>
        <v>2</v>
      </c>
      <c r="E15" s="27">
        <f t="shared" si="10"/>
        <v>58</v>
      </c>
      <c r="F15" s="30">
        <f t="shared" si="10"/>
        <v>28</v>
      </c>
      <c r="G15" s="27">
        <f t="shared" si="10"/>
        <v>18</v>
      </c>
      <c r="H15" s="27">
        <f t="shared" si="10"/>
        <v>138</v>
      </c>
      <c r="I15" s="27">
        <f t="shared" si="10"/>
        <v>242</v>
      </c>
      <c r="J15" s="27">
        <f t="shared" si="10"/>
        <v>11</v>
      </c>
      <c r="K15" s="27">
        <f t="shared" si="10"/>
        <v>8</v>
      </c>
      <c r="L15" s="27">
        <f t="shared" si="10"/>
        <v>0</v>
      </c>
      <c r="M15" s="27">
        <f t="shared" si="10"/>
        <v>51</v>
      </c>
    </row>
    <row r="16" spans="1:13" x14ac:dyDescent="0.25">
      <c r="A16" t="s">
        <v>169</v>
      </c>
      <c r="B16" s="27">
        <f t="shared" si="0"/>
        <v>3307</v>
      </c>
      <c r="C16" s="27">
        <f t="shared" ref="C16:M16" si="11">C28+C40</f>
        <v>289</v>
      </c>
      <c r="D16" s="27">
        <f t="shared" si="11"/>
        <v>60</v>
      </c>
      <c r="E16" s="27">
        <f t="shared" si="11"/>
        <v>55</v>
      </c>
      <c r="F16" s="30">
        <f t="shared" si="11"/>
        <v>354</v>
      </c>
      <c r="G16" s="27">
        <f t="shared" si="11"/>
        <v>498</v>
      </c>
      <c r="H16" s="27">
        <f t="shared" si="11"/>
        <v>164</v>
      </c>
      <c r="I16" s="27">
        <f t="shared" si="11"/>
        <v>1662</v>
      </c>
      <c r="J16" s="27">
        <f t="shared" si="11"/>
        <v>167</v>
      </c>
      <c r="K16" s="27">
        <f t="shared" si="11"/>
        <v>52</v>
      </c>
      <c r="L16" s="27">
        <f t="shared" si="11"/>
        <v>6</v>
      </c>
      <c r="M16" s="27">
        <f t="shared" si="11"/>
        <v>37</v>
      </c>
    </row>
    <row r="17" spans="1:13" x14ac:dyDescent="0.25">
      <c r="A17" s="18" t="s">
        <v>401</v>
      </c>
      <c r="B17" s="27">
        <f t="shared" si="0"/>
        <v>12817</v>
      </c>
      <c r="C17" s="27">
        <f>SUM(C18:C28)</f>
        <v>1086</v>
      </c>
      <c r="D17" s="27">
        <f t="shared" ref="D17:M17" si="12">SUM(D18:D28)</f>
        <v>121</v>
      </c>
      <c r="E17" s="27">
        <f t="shared" si="12"/>
        <v>332</v>
      </c>
      <c r="F17" s="30">
        <f t="shared" si="12"/>
        <v>3040</v>
      </c>
      <c r="G17" s="27">
        <f t="shared" si="12"/>
        <v>1666</v>
      </c>
      <c r="H17" s="27">
        <f t="shared" si="12"/>
        <v>747</v>
      </c>
      <c r="I17" s="27">
        <f t="shared" si="12"/>
        <v>4491</v>
      </c>
      <c r="J17" s="27">
        <f t="shared" si="12"/>
        <v>814</v>
      </c>
      <c r="K17" s="27">
        <f t="shared" si="12"/>
        <v>452</v>
      </c>
      <c r="L17" s="27">
        <f t="shared" si="12"/>
        <v>68</v>
      </c>
      <c r="M17" s="27">
        <f t="shared" si="12"/>
        <v>393</v>
      </c>
    </row>
    <row r="18" spans="1:13" x14ac:dyDescent="0.25">
      <c r="A18" t="s">
        <v>160</v>
      </c>
      <c r="B18" s="27">
        <f t="shared" si="0"/>
        <v>964</v>
      </c>
      <c r="C18" s="27">
        <v>57</v>
      </c>
      <c r="D18" s="27">
        <v>19</v>
      </c>
      <c r="E18" s="27">
        <v>34</v>
      </c>
      <c r="F18" s="30">
        <v>217</v>
      </c>
      <c r="G18" s="27">
        <v>114</v>
      </c>
      <c r="H18" s="27">
        <v>131</v>
      </c>
      <c r="I18" s="27">
        <v>319</v>
      </c>
      <c r="J18" s="27">
        <v>8</v>
      </c>
      <c r="K18" s="27">
        <v>60</v>
      </c>
      <c r="L18" s="27">
        <v>5</v>
      </c>
      <c r="M18" s="27">
        <v>118</v>
      </c>
    </row>
    <row r="19" spans="1:13" x14ac:dyDescent="0.25">
      <c r="A19" t="s">
        <v>161</v>
      </c>
      <c r="B19" s="27">
        <f t="shared" si="0"/>
        <v>730</v>
      </c>
      <c r="C19" s="27">
        <v>48</v>
      </c>
      <c r="D19" s="27">
        <v>13</v>
      </c>
      <c r="E19" s="27">
        <v>19</v>
      </c>
      <c r="F19" s="30">
        <v>122</v>
      </c>
      <c r="G19" s="27">
        <v>135</v>
      </c>
      <c r="H19" s="27">
        <v>102</v>
      </c>
      <c r="I19" s="27">
        <v>216</v>
      </c>
      <c r="J19" s="27">
        <v>7</v>
      </c>
      <c r="K19" s="27">
        <v>54</v>
      </c>
      <c r="L19" s="27">
        <v>14</v>
      </c>
      <c r="M19" s="27">
        <v>50</v>
      </c>
    </row>
    <row r="20" spans="1:13" x14ac:dyDescent="0.25">
      <c r="A20" t="s">
        <v>162</v>
      </c>
      <c r="B20" s="27">
        <f t="shared" si="0"/>
        <v>278</v>
      </c>
      <c r="C20" s="27">
        <v>67</v>
      </c>
      <c r="D20" s="27">
        <v>4</v>
      </c>
      <c r="E20" s="27">
        <v>5</v>
      </c>
      <c r="F20" s="30">
        <v>42</v>
      </c>
      <c r="G20" s="27">
        <v>41</v>
      </c>
      <c r="H20" s="27">
        <v>21</v>
      </c>
      <c r="I20" s="27">
        <v>67</v>
      </c>
      <c r="J20" s="27">
        <v>2</v>
      </c>
      <c r="K20" s="27">
        <v>27</v>
      </c>
      <c r="L20" s="27">
        <v>2</v>
      </c>
      <c r="M20" s="27">
        <v>12</v>
      </c>
    </row>
    <row r="21" spans="1:13" x14ac:dyDescent="0.25">
      <c r="A21" t="s">
        <v>163</v>
      </c>
      <c r="B21" s="27">
        <f t="shared" si="0"/>
        <v>26</v>
      </c>
      <c r="C21" s="27">
        <v>6</v>
      </c>
      <c r="D21" s="27">
        <v>0</v>
      </c>
      <c r="E21" s="27">
        <v>0</v>
      </c>
      <c r="F21" s="30">
        <v>0</v>
      </c>
      <c r="G21" s="27">
        <v>1</v>
      </c>
      <c r="H21" s="27">
        <v>1</v>
      </c>
      <c r="I21" s="27">
        <v>13</v>
      </c>
      <c r="J21" s="27">
        <v>0</v>
      </c>
      <c r="K21" s="27">
        <v>5</v>
      </c>
      <c r="L21" s="27">
        <v>0</v>
      </c>
      <c r="M21" s="27">
        <v>0</v>
      </c>
    </row>
    <row r="22" spans="1:13" x14ac:dyDescent="0.25">
      <c r="A22" t="s">
        <v>164</v>
      </c>
      <c r="B22" s="27">
        <f t="shared" si="0"/>
        <v>1481</v>
      </c>
      <c r="C22" s="27">
        <v>279</v>
      </c>
      <c r="D22" s="27">
        <v>12</v>
      </c>
      <c r="E22" s="27">
        <v>51</v>
      </c>
      <c r="F22" s="30">
        <v>297</v>
      </c>
      <c r="G22" s="27">
        <v>294</v>
      </c>
      <c r="H22" s="27">
        <v>95</v>
      </c>
      <c r="I22" s="27">
        <v>314</v>
      </c>
      <c r="J22" s="27">
        <v>50</v>
      </c>
      <c r="K22" s="27">
        <v>73</v>
      </c>
      <c r="L22" s="27">
        <v>16</v>
      </c>
      <c r="M22" s="27">
        <v>77</v>
      </c>
    </row>
    <row r="23" spans="1:13" x14ac:dyDescent="0.25">
      <c r="A23" t="s">
        <v>165</v>
      </c>
      <c r="B23" s="27">
        <f t="shared" si="0"/>
        <v>44</v>
      </c>
      <c r="C23" s="27">
        <v>0</v>
      </c>
      <c r="D23" s="27">
        <v>0</v>
      </c>
      <c r="E23" s="27">
        <v>6</v>
      </c>
      <c r="F23" s="30">
        <v>1</v>
      </c>
      <c r="G23" s="27">
        <v>14</v>
      </c>
      <c r="H23" s="27">
        <v>1</v>
      </c>
      <c r="I23" s="27">
        <v>21</v>
      </c>
      <c r="J23" s="27">
        <v>0</v>
      </c>
      <c r="K23" s="27">
        <v>1</v>
      </c>
      <c r="L23" s="27">
        <v>0</v>
      </c>
      <c r="M23" s="27">
        <v>1</v>
      </c>
    </row>
    <row r="24" spans="1:13" x14ac:dyDescent="0.25">
      <c r="A24" t="s">
        <v>172</v>
      </c>
      <c r="B24" s="27">
        <f t="shared" si="0"/>
        <v>459</v>
      </c>
      <c r="C24" s="27">
        <v>44</v>
      </c>
      <c r="D24" s="27">
        <v>1</v>
      </c>
      <c r="E24" s="27">
        <v>20</v>
      </c>
      <c r="F24" s="30">
        <v>81</v>
      </c>
      <c r="G24" s="27">
        <v>163</v>
      </c>
      <c r="H24" s="27">
        <v>26</v>
      </c>
      <c r="I24" s="27">
        <v>91</v>
      </c>
      <c r="J24" s="27">
        <v>9</v>
      </c>
      <c r="K24" s="27">
        <v>19</v>
      </c>
      <c r="L24" s="27">
        <v>5</v>
      </c>
      <c r="M24" s="27">
        <v>21</v>
      </c>
    </row>
    <row r="25" spans="1:13" x14ac:dyDescent="0.25">
      <c r="A25" t="s">
        <v>166</v>
      </c>
      <c r="B25" s="27">
        <f t="shared" si="0"/>
        <v>496</v>
      </c>
      <c r="C25" s="27">
        <v>133</v>
      </c>
      <c r="D25" s="27">
        <v>4</v>
      </c>
      <c r="E25" s="27">
        <v>28</v>
      </c>
      <c r="F25" s="30">
        <v>58</v>
      </c>
      <c r="G25" s="27">
        <v>58</v>
      </c>
      <c r="H25" s="27">
        <v>25</v>
      </c>
      <c r="I25" s="27">
        <v>118</v>
      </c>
      <c r="J25" s="27">
        <v>32</v>
      </c>
      <c r="K25" s="27">
        <v>36</v>
      </c>
      <c r="L25" s="27">
        <v>4</v>
      </c>
      <c r="M25" s="27">
        <v>11</v>
      </c>
    </row>
    <row r="26" spans="1:13" x14ac:dyDescent="0.25">
      <c r="A26" t="s">
        <v>167</v>
      </c>
      <c r="B26" s="27">
        <f t="shared" si="0"/>
        <v>4496</v>
      </c>
      <c r="C26" s="27">
        <v>3</v>
      </c>
      <c r="D26" s="27">
        <v>8</v>
      </c>
      <c r="E26" s="27">
        <v>72</v>
      </c>
      <c r="F26" s="30">
        <v>1843</v>
      </c>
      <c r="G26" s="27">
        <v>339</v>
      </c>
      <c r="H26" s="27">
        <v>94</v>
      </c>
      <c r="I26" s="27">
        <v>1472</v>
      </c>
      <c r="J26" s="27">
        <v>531</v>
      </c>
      <c r="K26" s="27">
        <v>118</v>
      </c>
      <c r="L26" s="27">
        <v>16</v>
      </c>
      <c r="M26" s="27">
        <v>16</v>
      </c>
    </row>
    <row r="27" spans="1:13" x14ac:dyDescent="0.25">
      <c r="A27" t="s">
        <v>168</v>
      </c>
      <c r="B27" s="27">
        <f t="shared" si="0"/>
        <v>588</v>
      </c>
      <c r="C27" s="27">
        <v>162</v>
      </c>
      <c r="D27" s="27">
        <v>1</v>
      </c>
      <c r="E27" s="27">
        <v>56</v>
      </c>
      <c r="F27" s="30">
        <v>28</v>
      </c>
      <c r="G27" s="27">
        <v>12</v>
      </c>
      <c r="H27" s="27">
        <v>89</v>
      </c>
      <c r="I27" s="27">
        <v>222</v>
      </c>
      <c r="J27" s="27">
        <v>11</v>
      </c>
      <c r="K27" s="27">
        <v>7</v>
      </c>
      <c r="L27" s="27">
        <v>0</v>
      </c>
      <c r="M27" s="27">
        <v>50</v>
      </c>
    </row>
    <row r="28" spans="1:13" x14ac:dyDescent="0.25">
      <c r="A28" t="s">
        <v>169</v>
      </c>
      <c r="B28" s="27">
        <f t="shared" si="0"/>
        <v>3255</v>
      </c>
      <c r="C28" s="27">
        <v>287</v>
      </c>
      <c r="D28" s="27">
        <v>59</v>
      </c>
      <c r="E28" s="27">
        <v>41</v>
      </c>
      <c r="F28" s="30">
        <v>351</v>
      </c>
      <c r="G28" s="27">
        <v>495</v>
      </c>
      <c r="H28" s="27">
        <v>162</v>
      </c>
      <c r="I28" s="27">
        <v>1638</v>
      </c>
      <c r="J28" s="27">
        <v>164</v>
      </c>
      <c r="K28" s="27">
        <v>52</v>
      </c>
      <c r="L28" s="27">
        <v>6</v>
      </c>
      <c r="M28" s="27">
        <v>37</v>
      </c>
    </row>
    <row r="29" spans="1:13" x14ac:dyDescent="0.25">
      <c r="A29" s="18" t="s">
        <v>402</v>
      </c>
      <c r="B29" s="27">
        <f t="shared" si="0"/>
        <v>2649</v>
      </c>
      <c r="C29" s="27">
        <f t="shared" ref="C29:M29" si="13">SUM(C30:C40)</f>
        <v>304</v>
      </c>
      <c r="D29" s="27">
        <f t="shared" si="13"/>
        <v>10</v>
      </c>
      <c r="E29" s="27">
        <f t="shared" si="13"/>
        <v>274</v>
      </c>
      <c r="F29" s="30">
        <f t="shared" si="13"/>
        <v>184</v>
      </c>
      <c r="G29" s="27">
        <f t="shared" si="13"/>
        <v>208</v>
      </c>
      <c r="H29" s="27">
        <f t="shared" si="13"/>
        <v>166</v>
      </c>
      <c r="I29" s="27">
        <f t="shared" si="13"/>
        <v>1005</v>
      </c>
      <c r="J29" s="27">
        <f t="shared" si="13"/>
        <v>441</v>
      </c>
      <c r="K29" s="27">
        <f t="shared" si="13"/>
        <v>38</v>
      </c>
      <c r="L29" s="27">
        <f t="shared" si="13"/>
        <v>19</v>
      </c>
      <c r="M29" s="27">
        <f t="shared" si="13"/>
        <v>106</v>
      </c>
    </row>
    <row r="30" spans="1:13" x14ac:dyDescent="0.25">
      <c r="A30" t="s">
        <v>160</v>
      </c>
      <c r="B30" s="27">
        <f t="shared" si="0"/>
        <v>297</v>
      </c>
      <c r="C30" s="27">
        <v>88</v>
      </c>
      <c r="D30" s="27">
        <v>1</v>
      </c>
      <c r="E30" s="27">
        <v>11</v>
      </c>
      <c r="F30" s="30">
        <v>33</v>
      </c>
      <c r="G30" s="27">
        <v>69</v>
      </c>
      <c r="H30" s="27">
        <v>16</v>
      </c>
      <c r="I30" s="27">
        <v>59</v>
      </c>
      <c r="J30" s="27">
        <v>4</v>
      </c>
      <c r="K30" s="27">
        <v>10</v>
      </c>
      <c r="L30" s="27">
        <v>6</v>
      </c>
      <c r="M30" s="27">
        <v>61</v>
      </c>
    </row>
    <row r="31" spans="1:13" x14ac:dyDescent="0.25">
      <c r="A31" t="s">
        <v>161</v>
      </c>
      <c r="B31" s="27">
        <f t="shared" si="0"/>
        <v>102</v>
      </c>
      <c r="C31" s="27">
        <v>17</v>
      </c>
      <c r="D31" s="27">
        <v>5</v>
      </c>
      <c r="E31" s="27">
        <v>2</v>
      </c>
      <c r="F31" s="30">
        <v>5</v>
      </c>
      <c r="G31" s="27">
        <v>32</v>
      </c>
      <c r="H31" s="27">
        <v>15</v>
      </c>
      <c r="I31" s="27">
        <v>16</v>
      </c>
      <c r="J31" s="27">
        <v>1</v>
      </c>
      <c r="K31" s="27">
        <v>7</v>
      </c>
      <c r="L31" s="27">
        <v>2</v>
      </c>
      <c r="M31" s="27">
        <v>11</v>
      </c>
    </row>
    <row r="32" spans="1:13" x14ac:dyDescent="0.25">
      <c r="A32" t="s">
        <v>162</v>
      </c>
      <c r="B32" s="27">
        <f t="shared" si="0"/>
        <v>75</v>
      </c>
      <c r="C32" s="27">
        <v>48</v>
      </c>
      <c r="D32" s="27">
        <v>0</v>
      </c>
      <c r="E32" s="27">
        <v>0</v>
      </c>
      <c r="F32" s="30">
        <v>2</v>
      </c>
      <c r="G32" s="27">
        <v>10</v>
      </c>
      <c r="H32" s="27">
        <v>1</v>
      </c>
      <c r="I32" s="27">
        <v>9</v>
      </c>
      <c r="J32" s="27">
        <v>1</v>
      </c>
      <c r="K32" s="27">
        <v>4</v>
      </c>
      <c r="L32" s="27">
        <v>0</v>
      </c>
      <c r="M32" s="27">
        <v>19</v>
      </c>
    </row>
    <row r="33" spans="1:13" x14ac:dyDescent="0.25">
      <c r="A33" t="s">
        <v>163</v>
      </c>
      <c r="B33" s="27">
        <f t="shared" si="0"/>
        <v>21</v>
      </c>
      <c r="C33" s="27">
        <v>12</v>
      </c>
      <c r="D33" s="27">
        <v>0</v>
      </c>
      <c r="E33" s="27">
        <v>0</v>
      </c>
      <c r="F33" s="30">
        <v>0</v>
      </c>
      <c r="G33" s="27">
        <v>0</v>
      </c>
      <c r="H33" s="27">
        <v>0</v>
      </c>
      <c r="I33" s="27">
        <v>8</v>
      </c>
      <c r="J33" s="27">
        <v>0</v>
      </c>
      <c r="K33" s="27">
        <v>0</v>
      </c>
      <c r="L33" s="27">
        <v>1</v>
      </c>
      <c r="M33" s="27">
        <v>0</v>
      </c>
    </row>
    <row r="34" spans="1:13" x14ac:dyDescent="0.25">
      <c r="A34" t="s">
        <v>164</v>
      </c>
      <c r="B34" s="27">
        <f t="shared" si="0"/>
        <v>49</v>
      </c>
      <c r="C34" s="27">
        <v>0</v>
      </c>
      <c r="D34" s="27">
        <v>0</v>
      </c>
      <c r="E34" s="27">
        <v>15</v>
      </c>
      <c r="F34" s="30">
        <v>2</v>
      </c>
      <c r="G34" s="27">
        <v>16</v>
      </c>
      <c r="H34" s="27">
        <v>4</v>
      </c>
      <c r="I34" s="27">
        <v>7</v>
      </c>
      <c r="J34" s="27">
        <v>0</v>
      </c>
      <c r="K34" s="27">
        <v>4</v>
      </c>
      <c r="L34" s="27">
        <v>1</v>
      </c>
      <c r="M34" s="27">
        <v>1</v>
      </c>
    </row>
    <row r="35" spans="1:13" x14ac:dyDescent="0.25">
      <c r="A35" t="s">
        <v>165</v>
      </c>
      <c r="B35" s="27">
        <f t="shared" si="0"/>
        <v>961</v>
      </c>
      <c r="C35" s="27">
        <v>0</v>
      </c>
      <c r="D35" s="27">
        <v>0</v>
      </c>
      <c r="E35" s="27">
        <v>167</v>
      </c>
      <c r="F35" s="30">
        <v>59</v>
      </c>
      <c r="G35" s="27">
        <v>2</v>
      </c>
      <c r="H35" s="27">
        <v>4</v>
      </c>
      <c r="I35" s="27">
        <v>722</v>
      </c>
      <c r="J35" s="27">
        <v>0</v>
      </c>
      <c r="K35" s="27">
        <v>0</v>
      </c>
      <c r="L35" s="27">
        <v>7</v>
      </c>
      <c r="M35" s="27">
        <v>5</v>
      </c>
    </row>
    <row r="36" spans="1:13" x14ac:dyDescent="0.25">
      <c r="A36" t="s">
        <v>172</v>
      </c>
      <c r="B36" s="27">
        <f t="shared" si="0"/>
        <v>43</v>
      </c>
      <c r="C36" s="27">
        <v>15</v>
      </c>
      <c r="D36" s="27">
        <v>0</v>
      </c>
      <c r="E36" s="27">
        <v>0</v>
      </c>
      <c r="F36" s="30">
        <v>1</v>
      </c>
      <c r="G36" s="27">
        <v>10</v>
      </c>
      <c r="H36" s="27">
        <v>3</v>
      </c>
      <c r="I36" s="27">
        <v>13</v>
      </c>
      <c r="J36" s="27">
        <v>0</v>
      </c>
      <c r="K36" s="27">
        <v>1</v>
      </c>
      <c r="L36" s="27">
        <v>0</v>
      </c>
      <c r="M36" s="27">
        <v>0</v>
      </c>
    </row>
    <row r="37" spans="1:13" x14ac:dyDescent="0.25">
      <c r="A37" t="s">
        <v>166</v>
      </c>
      <c r="B37" s="27">
        <f t="shared" si="0"/>
        <v>448</v>
      </c>
      <c r="C37" s="27">
        <v>117</v>
      </c>
      <c r="D37" s="27">
        <v>2</v>
      </c>
      <c r="E37" s="27">
        <v>35</v>
      </c>
      <c r="F37" s="30">
        <v>60</v>
      </c>
      <c r="G37" s="27">
        <v>54</v>
      </c>
      <c r="H37" s="27">
        <v>34</v>
      </c>
      <c r="I37" s="27">
        <v>100</v>
      </c>
      <c r="J37" s="27">
        <v>38</v>
      </c>
      <c r="K37" s="27">
        <v>7</v>
      </c>
      <c r="L37" s="27">
        <v>1</v>
      </c>
      <c r="M37" s="27">
        <v>7</v>
      </c>
    </row>
    <row r="38" spans="1:13" x14ac:dyDescent="0.25">
      <c r="A38" t="s">
        <v>167</v>
      </c>
      <c r="B38" s="27">
        <f t="shared" si="0"/>
        <v>518</v>
      </c>
      <c r="C38" s="27">
        <v>1</v>
      </c>
      <c r="D38" s="27">
        <v>0</v>
      </c>
      <c r="E38" s="27">
        <v>28</v>
      </c>
      <c r="F38" s="30">
        <v>19</v>
      </c>
      <c r="G38" s="27">
        <v>6</v>
      </c>
      <c r="H38" s="27">
        <v>38</v>
      </c>
      <c r="I38" s="27">
        <v>27</v>
      </c>
      <c r="J38" s="27">
        <v>394</v>
      </c>
      <c r="K38" s="27">
        <v>4</v>
      </c>
      <c r="L38" s="27">
        <v>1</v>
      </c>
      <c r="M38" s="27">
        <v>1</v>
      </c>
    </row>
    <row r="39" spans="1:13" x14ac:dyDescent="0.25">
      <c r="A39" t="s">
        <v>168</v>
      </c>
      <c r="B39" s="27">
        <f t="shared" si="0"/>
        <v>83</v>
      </c>
      <c r="C39" s="27">
        <v>4</v>
      </c>
      <c r="D39" s="27">
        <v>1</v>
      </c>
      <c r="E39" s="27">
        <v>2</v>
      </c>
      <c r="F39" s="30">
        <v>0</v>
      </c>
      <c r="G39" s="27">
        <v>6</v>
      </c>
      <c r="H39" s="27">
        <v>49</v>
      </c>
      <c r="I39" s="27">
        <v>20</v>
      </c>
      <c r="J39" s="27">
        <v>0</v>
      </c>
      <c r="K39" s="27">
        <v>1</v>
      </c>
      <c r="L39" s="27">
        <v>0</v>
      </c>
      <c r="M39" s="27">
        <v>1</v>
      </c>
    </row>
    <row r="40" spans="1:13" ht="13.8" thickBot="1" x14ac:dyDescent="0.3">
      <c r="A40" s="6" t="s">
        <v>169</v>
      </c>
      <c r="B40" s="29">
        <f t="shared" si="0"/>
        <v>52</v>
      </c>
      <c r="C40" s="29">
        <v>2</v>
      </c>
      <c r="D40" s="29">
        <v>1</v>
      </c>
      <c r="E40" s="29">
        <v>14</v>
      </c>
      <c r="F40" s="32">
        <v>3</v>
      </c>
      <c r="G40" s="29">
        <v>3</v>
      </c>
      <c r="H40" s="29">
        <v>2</v>
      </c>
      <c r="I40" s="29">
        <v>24</v>
      </c>
      <c r="J40" s="29">
        <v>3</v>
      </c>
      <c r="K40" s="29">
        <v>0</v>
      </c>
      <c r="L40" s="29">
        <v>0</v>
      </c>
      <c r="M40" s="29">
        <v>0</v>
      </c>
    </row>
  </sheetData>
  <mergeCells count="14">
    <mergeCell ref="K3:K4"/>
    <mergeCell ref="L3:L4"/>
    <mergeCell ref="M3:M4"/>
    <mergeCell ref="A1:M2"/>
    <mergeCell ref="A3:A4"/>
    <mergeCell ref="B3:B4"/>
    <mergeCell ref="C3:C4"/>
    <mergeCell ref="D3:D4"/>
    <mergeCell ref="E3:E4"/>
    <mergeCell ref="F3:F4"/>
    <mergeCell ref="G3:G4"/>
    <mergeCell ref="H3:H4"/>
    <mergeCell ref="I3:I4"/>
    <mergeCell ref="J3:J4"/>
  </mergeCells>
  <phoneticPr fontId="0" type="noConversion"/>
  <pageMargins left="0.75" right="0.75" top="1" bottom="1" header="0.5" footer="0.5"/>
  <pageSetup scale="53" orientation="portrait" r:id="rId1"/>
  <headerFooter alignWithMargins="0">
    <oddFooter>&amp;RCensus Report 1958
Trust Territory of the Pacific Islands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2"/>
  <sheetViews>
    <sheetView view="pageBreakPreview" zoomScaleNormal="100" zoomScaleSheetLayoutView="100" workbookViewId="0">
      <selection sqref="A1:J2"/>
    </sheetView>
  </sheetViews>
  <sheetFormatPr defaultRowHeight="13.2" x14ac:dyDescent="0.25"/>
  <cols>
    <col min="1" max="1" width="15.33203125" customWidth="1"/>
  </cols>
  <sheetData>
    <row r="1" spans="1:9" ht="13.8" thickBot="1" x14ac:dyDescent="0.3">
      <c r="A1" s="99" t="s">
        <v>185</v>
      </c>
      <c r="B1" s="99"/>
      <c r="C1" s="99"/>
      <c r="D1" s="99"/>
      <c r="E1" s="99"/>
      <c r="F1" s="99"/>
      <c r="G1" s="99"/>
      <c r="H1" s="99"/>
      <c r="I1" s="99"/>
    </row>
    <row r="2" spans="1:9" ht="13.8" thickBot="1" x14ac:dyDescent="0.3">
      <c r="A2" s="45" t="s">
        <v>387</v>
      </c>
      <c r="B2" s="47" t="s">
        <v>85</v>
      </c>
      <c r="C2" s="47" t="s">
        <v>178</v>
      </c>
      <c r="D2" s="47" t="s">
        <v>179</v>
      </c>
      <c r="E2" s="47" t="s">
        <v>180</v>
      </c>
      <c r="F2" s="47" t="s">
        <v>181</v>
      </c>
      <c r="G2" s="47" t="s">
        <v>182</v>
      </c>
      <c r="H2" s="47" t="s">
        <v>183</v>
      </c>
      <c r="I2" s="46" t="s">
        <v>184</v>
      </c>
    </row>
    <row r="3" spans="1:9" x14ac:dyDescent="0.25">
      <c r="A3" s="18" t="s">
        <v>89</v>
      </c>
      <c r="B3" s="27">
        <f t="shared" ref="B3:I11" si="0">B13+B23</f>
        <v>70724</v>
      </c>
      <c r="C3" s="27">
        <f t="shared" si="0"/>
        <v>14163</v>
      </c>
      <c r="D3" s="27">
        <f t="shared" si="0"/>
        <v>8987</v>
      </c>
      <c r="E3" s="27">
        <f t="shared" si="0"/>
        <v>13620</v>
      </c>
      <c r="F3" s="27">
        <f t="shared" si="0"/>
        <v>969</v>
      </c>
      <c r="G3" s="27">
        <f t="shared" si="0"/>
        <v>7321</v>
      </c>
      <c r="H3" s="27">
        <f t="shared" si="0"/>
        <v>20124</v>
      </c>
      <c r="I3" s="27">
        <f t="shared" si="0"/>
        <v>5540</v>
      </c>
    </row>
    <row r="4" spans="1:9" x14ac:dyDescent="0.25">
      <c r="A4" t="s">
        <v>173</v>
      </c>
      <c r="B4" s="27">
        <f t="shared" si="0"/>
        <v>12892</v>
      </c>
      <c r="C4" s="27">
        <f t="shared" si="0"/>
        <v>2725</v>
      </c>
      <c r="D4" s="27">
        <f t="shared" si="0"/>
        <v>1510</v>
      </c>
      <c r="E4" s="27">
        <f t="shared" si="0"/>
        <v>2629</v>
      </c>
      <c r="F4" s="27">
        <f t="shared" si="0"/>
        <v>244</v>
      </c>
      <c r="G4" s="27">
        <f t="shared" si="0"/>
        <v>1506</v>
      </c>
      <c r="H4" s="27">
        <f t="shared" si="0"/>
        <v>3377</v>
      </c>
      <c r="I4" s="27">
        <f t="shared" si="0"/>
        <v>901</v>
      </c>
    </row>
    <row r="5" spans="1:9" x14ac:dyDescent="0.25">
      <c r="A5" t="s">
        <v>151</v>
      </c>
      <c r="B5" s="27">
        <f t="shared" si="0"/>
        <v>18238</v>
      </c>
      <c r="C5" s="27">
        <f t="shared" si="0"/>
        <v>3700</v>
      </c>
      <c r="D5" s="27">
        <f t="shared" si="0"/>
        <v>2454</v>
      </c>
      <c r="E5" s="27">
        <f t="shared" si="0"/>
        <v>3408</v>
      </c>
      <c r="F5" s="27">
        <f t="shared" si="0"/>
        <v>301</v>
      </c>
      <c r="G5" s="27">
        <f t="shared" si="0"/>
        <v>2198</v>
      </c>
      <c r="H5" s="27">
        <f t="shared" si="0"/>
        <v>5066</v>
      </c>
      <c r="I5" s="27">
        <f t="shared" si="0"/>
        <v>1111</v>
      </c>
    </row>
    <row r="6" spans="1:9" x14ac:dyDescent="0.25">
      <c r="A6" t="s">
        <v>152</v>
      </c>
      <c r="B6" s="27">
        <f t="shared" si="0"/>
        <v>10465</v>
      </c>
      <c r="C6" s="27">
        <f t="shared" si="0"/>
        <v>1793</v>
      </c>
      <c r="D6" s="27">
        <f t="shared" si="0"/>
        <v>1666</v>
      </c>
      <c r="E6" s="27">
        <f t="shared" si="0"/>
        <v>1968</v>
      </c>
      <c r="F6" s="27">
        <f t="shared" si="0"/>
        <v>130</v>
      </c>
      <c r="G6" s="27">
        <f t="shared" si="0"/>
        <v>1180</v>
      </c>
      <c r="H6" s="27">
        <f t="shared" si="0"/>
        <v>3056</v>
      </c>
      <c r="I6" s="27">
        <f t="shared" si="0"/>
        <v>672</v>
      </c>
    </row>
    <row r="7" spans="1:9" x14ac:dyDescent="0.25">
      <c r="A7" t="s">
        <v>153</v>
      </c>
      <c r="B7" s="27">
        <f t="shared" si="0"/>
        <v>9146</v>
      </c>
      <c r="C7" s="27">
        <f t="shared" si="0"/>
        <v>1807</v>
      </c>
      <c r="D7" s="27">
        <f t="shared" si="0"/>
        <v>995</v>
      </c>
      <c r="E7" s="27">
        <f t="shared" si="0"/>
        <v>1873</v>
      </c>
      <c r="F7" s="27">
        <f t="shared" si="0"/>
        <v>86</v>
      </c>
      <c r="G7" s="27">
        <f t="shared" si="0"/>
        <v>824</v>
      </c>
      <c r="H7" s="27">
        <f t="shared" si="0"/>
        <v>2843</v>
      </c>
      <c r="I7" s="27">
        <f t="shared" si="0"/>
        <v>718</v>
      </c>
    </row>
    <row r="8" spans="1:9" x14ac:dyDescent="0.25">
      <c r="A8" t="s">
        <v>154</v>
      </c>
      <c r="B8" s="27">
        <f t="shared" si="0"/>
        <v>7589</v>
      </c>
      <c r="C8" s="27">
        <f t="shared" si="0"/>
        <v>1416</v>
      </c>
      <c r="D8" s="27">
        <f t="shared" si="0"/>
        <v>936</v>
      </c>
      <c r="E8" s="27">
        <f t="shared" si="0"/>
        <v>1498</v>
      </c>
      <c r="F8" s="27">
        <f t="shared" si="0"/>
        <v>82</v>
      </c>
      <c r="G8" s="27">
        <f t="shared" si="0"/>
        <v>631</v>
      </c>
      <c r="H8" s="27">
        <f t="shared" si="0"/>
        <v>2286</v>
      </c>
      <c r="I8" s="27">
        <f t="shared" si="0"/>
        <v>740</v>
      </c>
    </row>
    <row r="9" spans="1:9" x14ac:dyDescent="0.25">
      <c r="A9" t="s">
        <v>174</v>
      </c>
      <c r="B9" s="27">
        <f t="shared" si="0"/>
        <v>5281</v>
      </c>
      <c r="C9" s="27">
        <f t="shared" si="0"/>
        <v>1050</v>
      </c>
      <c r="D9" s="27">
        <f t="shared" si="0"/>
        <v>555</v>
      </c>
      <c r="E9" s="27">
        <f t="shared" si="0"/>
        <v>961</v>
      </c>
      <c r="F9" s="27">
        <f t="shared" si="0"/>
        <v>68</v>
      </c>
      <c r="G9" s="27">
        <f t="shared" si="0"/>
        <v>481</v>
      </c>
      <c r="H9" s="27">
        <f t="shared" si="0"/>
        <v>1582</v>
      </c>
      <c r="I9" s="27">
        <f t="shared" si="0"/>
        <v>584</v>
      </c>
    </row>
    <row r="10" spans="1:9" x14ac:dyDescent="0.25">
      <c r="A10" t="s">
        <v>175</v>
      </c>
      <c r="B10" s="27">
        <f t="shared" si="0"/>
        <v>3809</v>
      </c>
      <c r="C10" s="27">
        <f t="shared" si="0"/>
        <v>854</v>
      </c>
      <c r="D10" s="27">
        <f t="shared" si="0"/>
        <v>396</v>
      </c>
      <c r="E10" s="27">
        <f t="shared" si="0"/>
        <v>674</v>
      </c>
      <c r="F10" s="27">
        <f t="shared" si="0"/>
        <v>42</v>
      </c>
      <c r="G10" s="27">
        <f t="shared" si="0"/>
        <v>292</v>
      </c>
      <c r="H10" s="27">
        <f t="shared" si="0"/>
        <v>1122</v>
      </c>
      <c r="I10" s="27">
        <f t="shared" si="0"/>
        <v>429</v>
      </c>
    </row>
    <row r="11" spans="1:9" x14ac:dyDescent="0.25">
      <c r="A11" t="s">
        <v>176</v>
      </c>
      <c r="B11" s="27">
        <f t="shared" si="0"/>
        <v>3304</v>
      </c>
      <c r="C11" s="27">
        <f t="shared" si="0"/>
        <v>818</v>
      </c>
      <c r="D11" s="27">
        <f t="shared" si="0"/>
        <v>475</v>
      </c>
      <c r="E11" s="27">
        <f t="shared" si="0"/>
        <v>609</v>
      </c>
      <c r="F11" s="27">
        <f t="shared" si="0"/>
        <v>16</v>
      </c>
      <c r="G11" s="27">
        <f t="shared" si="0"/>
        <v>209</v>
      </c>
      <c r="H11" s="27">
        <f t="shared" si="0"/>
        <v>792</v>
      </c>
      <c r="I11" s="27">
        <f t="shared" si="0"/>
        <v>385</v>
      </c>
    </row>
    <row r="12" spans="1:9" x14ac:dyDescent="0.25">
      <c r="A12" t="s">
        <v>177</v>
      </c>
      <c r="B12" s="69">
        <v>19</v>
      </c>
      <c r="C12" s="69">
        <v>18.7</v>
      </c>
      <c r="D12" s="69">
        <v>18.2</v>
      </c>
      <c r="E12" s="69">
        <v>18.899999999999999</v>
      </c>
      <c r="F12" s="69">
        <v>13</v>
      </c>
      <c r="G12" s="69">
        <v>14.8</v>
      </c>
      <c r="H12" s="69">
        <v>20.3</v>
      </c>
      <c r="I12" s="69">
        <v>26.2</v>
      </c>
    </row>
    <row r="13" spans="1:9" x14ac:dyDescent="0.25">
      <c r="A13" s="70" t="s">
        <v>396</v>
      </c>
      <c r="B13" s="27">
        <f>SUM(C13:I13)</f>
        <v>36442</v>
      </c>
      <c r="C13" s="27">
        <f>SUM(C14:C21)</f>
        <v>7321</v>
      </c>
      <c r="D13" s="27">
        <f t="shared" ref="D13:I13" si="1">SUM(D14:D21)</f>
        <v>4565</v>
      </c>
      <c r="E13" s="27">
        <f t="shared" si="1"/>
        <v>7145</v>
      </c>
      <c r="F13" s="27">
        <f t="shared" si="1"/>
        <v>469</v>
      </c>
      <c r="G13" s="27">
        <f t="shared" si="1"/>
        <v>3700</v>
      </c>
      <c r="H13" s="27">
        <f t="shared" si="1"/>
        <v>10378</v>
      </c>
      <c r="I13" s="27">
        <f t="shared" si="1"/>
        <v>2864</v>
      </c>
    </row>
    <row r="14" spans="1:9" x14ac:dyDescent="0.25">
      <c r="A14" t="s">
        <v>173</v>
      </c>
      <c r="B14" s="27">
        <f t="shared" ref="B14:B31" si="2">SUM(C14:I14)</f>
        <v>6637</v>
      </c>
      <c r="C14" s="27">
        <v>1388</v>
      </c>
      <c r="D14" s="27">
        <v>784</v>
      </c>
      <c r="E14" s="27">
        <v>1375</v>
      </c>
      <c r="F14" s="27">
        <v>108</v>
      </c>
      <c r="G14" s="27">
        <v>750</v>
      </c>
      <c r="H14" s="27">
        <v>1758</v>
      </c>
      <c r="I14" s="27">
        <v>474</v>
      </c>
    </row>
    <row r="15" spans="1:9" x14ac:dyDescent="0.25">
      <c r="A15" t="s">
        <v>151</v>
      </c>
      <c r="B15" s="27">
        <f t="shared" si="2"/>
        <v>9630</v>
      </c>
      <c r="C15" s="27">
        <v>2005</v>
      </c>
      <c r="D15" s="27">
        <v>1288</v>
      </c>
      <c r="E15" s="27">
        <v>1814</v>
      </c>
      <c r="F15" s="27">
        <v>157</v>
      </c>
      <c r="G15" s="27">
        <v>1093</v>
      </c>
      <c r="H15" s="27">
        <v>2645</v>
      </c>
      <c r="I15" s="27">
        <v>628</v>
      </c>
    </row>
    <row r="16" spans="1:9" x14ac:dyDescent="0.25">
      <c r="A16" t="s">
        <v>152</v>
      </c>
      <c r="B16" s="27">
        <f t="shared" si="2"/>
        <v>5270</v>
      </c>
      <c r="C16" s="27">
        <v>868</v>
      </c>
      <c r="D16" s="27">
        <v>834</v>
      </c>
      <c r="E16" s="27">
        <v>988</v>
      </c>
      <c r="F16" s="27">
        <v>63</v>
      </c>
      <c r="G16" s="27">
        <v>614</v>
      </c>
      <c r="H16" s="27">
        <v>1578</v>
      </c>
      <c r="I16" s="27">
        <v>325</v>
      </c>
    </row>
    <row r="17" spans="1:9" x14ac:dyDescent="0.25">
      <c r="A17" t="s">
        <v>153</v>
      </c>
      <c r="B17" s="27">
        <f t="shared" si="2"/>
        <v>4616</v>
      </c>
      <c r="C17" s="27">
        <v>940</v>
      </c>
      <c r="D17" s="27">
        <v>452</v>
      </c>
      <c r="E17" s="27">
        <v>971</v>
      </c>
      <c r="F17" s="27">
        <v>42</v>
      </c>
      <c r="G17" s="27">
        <v>427</v>
      </c>
      <c r="H17" s="27">
        <v>1422</v>
      </c>
      <c r="I17" s="27">
        <v>362</v>
      </c>
    </row>
    <row r="18" spans="1:9" x14ac:dyDescent="0.25">
      <c r="A18" t="s">
        <v>154</v>
      </c>
      <c r="B18" s="27">
        <f t="shared" si="2"/>
        <v>3865</v>
      </c>
      <c r="C18" s="27">
        <v>718</v>
      </c>
      <c r="D18" s="27">
        <v>490</v>
      </c>
      <c r="E18" s="27">
        <v>792</v>
      </c>
      <c r="F18" s="27">
        <v>39</v>
      </c>
      <c r="G18" s="27">
        <v>317</v>
      </c>
      <c r="H18" s="27">
        <v>1148</v>
      </c>
      <c r="I18" s="27">
        <v>361</v>
      </c>
    </row>
    <row r="19" spans="1:9" x14ac:dyDescent="0.25">
      <c r="A19" t="s">
        <v>174</v>
      </c>
      <c r="B19" s="27">
        <f t="shared" si="2"/>
        <v>2675</v>
      </c>
      <c r="C19" s="27">
        <v>533</v>
      </c>
      <c r="D19" s="27">
        <v>274</v>
      </c>
      <c r="E19" s="27">
        <v>514</v>
      </c>
      <c r="F19" s="27">
        <v>36</v>
      </c>
      <c r="G19" s="27">
        <v>248</v>
      </c>
      <c r="H19" s="27">
        <v>790</v>
      </c>
      <c r="I19" s="27">
        <v>280</v>
      </c>
    </row>
    <row r="20" spans="1:9" x14ac:dyDescent="0.25">
      <c r="A20" t="s">
        <v>175</v>
      </c>
      <c r="B20" s="27">
        <f t="shared" si="2"/>
        <v>1947</v>
      </c>
      <c r="C20" s="27">
        <v>447</v>
      </c>
      <c r="D20" s="27">
        <v>191</v>
      </c>
      <c r="E20" s="27">
        <v>353</v>
      </c>
      <c r="F20" s="27">
        <v>18</v>
      </c>
      <c r="G20" s="27">
        <v>137</v>
      </c>
      <c r="H20" s="27">
        <v>589</v>
      </c>
      <c r="I20" s="27">
        <v>212</v>
      </c>
    </row>
    <row r="21" spans="1:9" x14ac:dyDescent="0.25">
      <c r="A21" t="s">
        <v>176</v>
      </c>
      <c r="B21" s="27">
        <f t="shared" si="2"/>
        <v>1802</v>
      </c>
      <c r="C21" s="27">
        <v>422</v>
      </c>
      <c r="D21" s="27">
        <v>252</v>
      </c>
      <c r="E21" s="27">
        <v>338</v>
      </c>
      <c r="F21" s="27">
        <v>6</v>
      </c>
      <c r="G21" s="27">
        <v>114</v>
      </c>
      <c r="H21" s="27">
        <v>448</v>
      </c>
      <c r="I21" s="27">
        <v>222</v>
      </c>
    </row>
    <row r="22" spans="1:9" x14ac:dyDescent="0.25">
      <c r="A22" t="s">
        <v>177</v>
      </c>
      <c r="B22" s="69">
        <v>18.7</v>
      </c>
      <c r="C22" s="69">
        <v>18.100000000000001</v>
      </c>
      <c r="D22" s="69">
        <v>17.5</v>
      </c>
      <c r="E22" s="69">
        <v>18.899999999999999</v>
      </c>
      <c r="F22" s="69">
        <v>13.1</v>
      </c>
      <c r="G22" s="69">
        <v>15.1</v>
      </c>
      <c r="H22" s="69">
        <v>20</v>
      </c>
      <c r="I22" s="69">
        <v>25.1</v>
      </c>
    </row>
    <row r="23" spans="1:9" x14ac:dyDescent="0.25">
      <c r="A23" s="18" t="s">
        <v>397</v>
      </c>
      <c r="B23" s="27">
        <f t="shared" si="2"/>
        <v>34282</v>
      </c>
      <c r="C23" s="27">
        <f t="shared" ref="C23:I23" si="3">SUM(C24:C31)</f>
        <v>6842</v>
      </c>
      <c r="D23" s="27">
        <f t="shared" si="3"/>
        <v>4422</v>
      </c>
      <c r="E23" s="27">
        <f t="shared" si="3"/>
        <v>6475</v>
      </c>
      <c r="F23" s="27">
        <f t="shared" si="3"/>
        <v>500</v>
      </c>
      <c r="G23" s="27">
        <f t="shared" si="3"/>
        <v>3621</v>
      </c>
      <c r="H23" s="27">
        <f t="shared" si="3"/>
        <v>9746</v>
      </c>
      <c r="I23" s="27">
        <f t="shared" si="3"/>
        <v>2676</v>
      </c>
    </row>
    <row r="24" spans="1:9" x14ac:dyDescent="0.25">
      <c r="A24" t="s">
        <v>173</v>
      </c>
      <c r="B24" s="27">
        <f t="shared" si="2"/>
        <v>6255</v>
      </c>
      <c r="C24" s="27">
        <v>1337</v>
      </c>
      <c r="D24" s="27">
        <v>726</v>
      </c>
      <c r="E24" s="27">
        <v>1254</v>
      </c>
      <c r="F24" s="27">
        <v>136</v>
      </c>
      <c r="G24" s="27">
        <v>756</v>
      </c>
      <c r="H24" s="27">
        <v>1619</v>
      </c>
      <c r="I24" s="27">
        <v>427</v>
      </c>
    </row>
    <row r="25" spans="1:9" x14ac:dyDescent="0.25">
      <c r="A25" t="s">
        <v>151</v>
      </c>
      <c r="B25" s="27">
        <f t="shared" si="2"/>
        <v>8608</v>
      </c>
      <c r="C25" s="27">
        <v>1695</v>
      </c>
      <c r="D25" s="27">
        <v>1166</v>
      </c>
      <c r="E25" s="27">
        <v>1594</v>
      </c>
      <c r="F25" s="27">
        <v>144</v>
      </c>
      <c r="G25" s="27">
        <v>1105</v>
      </c>
      <c r="H25" s="27">
        <v>2421</v>
      </c>
      <c r="I25" s="27">
        <v>483</v>
      </c>
    </row>
    <row r="26" spans="1:9" x14ac:dyDescent="0.25">
      <c r="A26" t="s">
        <v>152</v>
      </c>
      <c r="B26" s="27">
        <f t="shared" si="2"/>
        <v>5195</v>
      </c>
      <c r="C26" s="27">
        <v>925</v>
      </c>
      <c r="D26" s="27">
        <v>832</v>
      </c>
      <c r="E26" s="27">
        <v>980</v>
      </c>
      <c r="F26" s="27">
        <v>67</v>
      </c>
      <c r="G26" s="27">
        <v>566</v>
      </c>
      <c r="H26" s="27">
        <v>1478</v>
      </c>
      <c r="I26" s="27">
        <v>347</v>
      </c>
    </row>
    <row r="27" spans="1:9" x14ac:dyDescent="0.25">
      <c r="A27" t="s">
        <v>153</v>
      </c>
      <c r="B27" s="27">
        <f t="shared" si="2"/>
        <v>4530</v>
      </c>
      <c r="C27" s="27">
        <v>867</v>
      </c>
      <c r="D27" s="27">
        <v>543</v>
      </c>
      <c r="E27" s="27">
        <v>902</v>
      </c>
      <c r="F27" s="27">
        <v>44</v>
      </c>
      <c r="G27" s="27">
        <v>397</v>
      </c>
      <c r="H27" s="27">
        <v>1421</v>
      </c>
      <c r="I27" s="27">
        <v>356</v>
      </c>
    </row>
    <row r="28" spans="1:9" x14ac:dyDescent="0.25">
      <c r="A28" t="s">
        <v>154</v>
      </c>
      <c r="B28" s="27">
        <f t="shared" si="2"/>
        <v>3724</v>
      </c>
      <c r="C28" s="27">
        <v>698</v>
      </c>
      <c r="D28" s="27">
        <v>446</v>
      </c>
      <c r="E28" s="27">
        <v>706</v>
      </c>
      <c r="F28" s="27">
        <v>43</v>
      </c>
      <c r="G28" s="27">
        <v>314</v>
      </c>
      <c r="H28" s="27">
        <v>1138</v>
      </c>
      <c r="I28" s="27">
        <v>379</v>
      </c>
    </row>
    <row r="29" spans="1:9" x14ac:dyDescent="0.25">
      <c r="A29" t="s">
        <v>174</v>
      </c>
      <c r="B29" s="27">
        <f t="shared" si="2"/>
        <v>2606</v>
      </c>
      <c r="C29" s="27">
        <v>517</v>
      </c>
      <c r="D29" s="27">
        <v>281</v>
      </c>
      <c r="E29" s="27">
        <v>447</v>
      </c>
      <c r="F29" s="27">
        <v>32</v>
      </c>
      <c r="G29" s="27">
        <v>233</v>
      </c>
      <c r="H29" s="27">
        <v>792</v>
      </c>
      <c r="I29" s="27">
        <v>304</v>
      </c>
    </row>
    <row r="30" spans="1:9" x14ac:dyDescent="0.25">
      <c r="A30" t="s">
        <v>175</v>
      </c>
      <c r="B30" s="27">
        <f t="shared" si="2"/>
        <v>1862</v>
      </c>
      <c r="C30" s="27">
        <v>407</v>
      </c>
      <c r="D30" s="27">
        <v>205</v>
      </c>
      <c r="E30" s="27">
        <v>321</v>
      </c>
      <c r="F30" s="27">
        <v>24</v>
      </c>
      <c r="G30" s="27">
        <v>155</v>
      </c>
      <c r="H30" s="27">
        <v>533</v>
      </c>
      <c r="I30" s="27">
        <v>217</v>
      </c>
    </row>
    <row r="31" spans="1:9" x14ac:dyDescent="0.25">
      <c r="A31" t="s">
        <v>176</v>
      </c>
      <c r="B31" s="27">
        <f t="shared" si="2"/>
        <v>1502</v>
      </c>
      <c r="C31" s="27">
        <v>396</v>
      </c>
      <c r="D31" s="27">
        <v>223</v>
      </c>
      <c r="E31" s="27">
        <v>271</v>
      </c>
      <c r="F31" s="27">
        <v>10</v>
      </c>
      <c r="G31" s="27">
        <v>95</v>
      </c>
      <c r="H31" s="27">
        <v>344</v>
      </c>
      <c r="I31" s="27">
        <v>163</v>
      </c>
    </row>
    <row r="32" spans="1:9" ht="13.8" thickBot="1" x14ac:dyDescent="0.3">
      <c r="A32" s="6" t="s">
        <v>177</v>
      </c>
      <c r="B32" s="71">
        <v>19.399999999999999</v>
      </c>
      <c r="C32" s="71">
        <v>19.2</v>
      </c>
      <c r="D32" s="71">
        <v>18.8</v>
      </c>
      <c r="E32" s="71">
        <v>19</v>
      </c>
      <c r="F32" s="71">
        <v>12.9</v>
      </c>
      <c r="G32" s="71">
        <v>14.5</v>
      </c>
      <c r="H32" s="71">
        <v>20.6</v>
      </c>
      <c r="I32" s="71">
        <v>27.3</v>
      </c>
    </row>
  </sheetData>
  <mergeCells count="1">
    <mergeCell ref="A1:I1"/>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7"/>
  <sheetViews>
    <sheetView view="pageBreakPreview" zoomScaleNormal="100" zoomScaleSheetLayoutView="100" workbookViewId="0">
      <selection activeCell="H20" sqref="H20"/>
    </sheetView>
  </sheetViews>
  <sheetFormatPr defaultRowHeight="13.2" x14ac:dyDescent="0.25"/>
  <cols>
    <col min="1" max="1" width="20.6640625" customWidth="1"/>
    <col min="2" max="2" width="7.6640625" customWidth="1"/>
    <col min="3" max="3" width="9" bestFit="1" customWidth="1"/>
    <col min="4" max="9" width="7.6640625" customWidth="1"/>
  </cols>
  <sheetData>
    <row r="1" spans="1:9" x14ac:dyDescent="0.25">
      <c r="A1" s="101" t="s">
        <v>388</v>
      </c>
      <c r="B1" s="101"/>
      <c r="C1" s="101"/>
      <c r="D1" s="101"/>
      <c r="E1" s="101"/>
      <c r="F1" s="101"/>
      <c r="G1" s="101"/>
      <c r="H1" s="101"/>
      <c r="I1" s="101"/>
    </row>
    <row r="2" spans="1:9" ht="13.8" thickBot="1" x14ac:dyDescent="0.3">
      <c r="A2" s="102"/>
      <c r="B2" s="102"/>
      <c r="C2" s="102"/>
      <c r="D2" s="102"/>
      <c r="E2" s="102"/>
      <c r="F2" s="102"/>
      <c r="G2" s="102"/>
      <c r="H2" s="102"/>
      <c r="I2" s="102"/>
    </row>
    <row r="3" spans="1:9" x14ac:dyDescent="0.25">
      <c r="A3" s="105" t="s">
        <v>389</v>
      </c>
      <c r="B3" s="119" t="s">
        <v>85</v>
      </c>
      <c r="C3" s="119" t="s">
        <v>178</v>
      </c>
      <c r="D3" s="119" t="s">
        <v>179</v>
      </c>
      <c r="E3" s="119" t="s">
        <v>180</v>
      </c>
      <c r="F3" s="119" t="s">
        <v>181</v>
      </c>
      <c r="G3" s="119" t="s">
        <v>182</v>
      </c>
      <c r="H3" s="119" t="s">
        <v>183</v>
      </c>
      <c r="I3" s="119" t="s">
        <v>184</v>
      </c>
    </row>
    <row r="4" spans="1:9" ht="12.75" customHeight="1" x14ac:dyDescent="0.25">
      <c r="A4" s="155"/>
      <c r="B4" s="156"/>
      <c r="C4" s="156"/>
      <c r="D4" s="156"/>
      <c r="E4" s="156"/>
      <c r="F4" s="156"/>
      <c r="G4" s="156"/>
      <c r="H4" s="156"/>
      <c r="I4" s="156"/>
    </row>
    <row r="5" spans="1:9" x14ac:dyDescent="0.25">
      <c r="A5" s="18" t="s">
        <v>186</v>
      </c>
      <c r="B5" s="82">
        <f>SUM(C5:I5)</f>
        <v>10945</v>
      </c>
      <c r="C5" s="82">
        <f>SUM(C6:C15)</f>
        <v>2049</v>
      </c>
      <c r="D5" s="82">
        <f t="shared" ref="D5:I5" si="0">SUM(D6:D15)</f>
        <v>1378</v>
      </c>
      <c r="E5" s="82">
        <f t="shared" si="0"/>
        <v>2031</v>
      </c>
      <c r="F5" s="82">
        <f t="shared" si="0"/>
        <v>160</v>
      </c>
      <c r="G5" s="82">
        <f t="shared" si="0"/>
        <v>1233</v>
      </c>
      <c r="H5" s="82">
        <f t="shared" si="0"/>
        <v>2680</v>
      </c>
      <c r="I5" s="82">
        <f t="shared" si="0"/>
        <v>1414</v>
      </c>
    </row>
    <row r="6" spans="1:9" x14ac:dyDescent="0.25">
      <c r="A6" t="s">
        <v>188</v>
      </c>
      <c r="B6" s="27">
        <f t="shared" ref="B6:B15" si="1">SUM(C6:I6)</f>
        <v>478</v>
      </c>
      <c r="C6" s="27">
        <v>61</v>
      </c>
      <c r="D6" s="27">
        <v>53</v>
      </c>
      <c r="E6" s="27">
        <v>78</v>
      </c>
      <c r="F6" s="27">
        <v>4</v>
      </c>
      <c r="G6" s="27">
        <v>39</v>
      </c>
      <c r="H6" s="27">
        <v>45</v>
      </c>
      <c r="I6" s="27">
        <v>198</v>
      </c>
    </row>
    <row r="7" spans="1:9" x14ac:dyDescent="0.25">
      <c r="A7" t="s">
        <v>187</v>
      </c>
      <c r="B7" s="27">
        <f t="shared" si="1"/>
        <v>972</v>
      </c>
      <c r="C7" s="27">
        <v>161</v>
      </c>
      <c r="D7" s="27">
        <v>85</v>
      </c>
      <c r="E7" s="27">
        <v>164</v>
      </c>
      <c r="F7" s="27">
        <v>17</v>
      </c>
      <c r="G7" s="27">
        <v>109</v>
      </c>
      <c r="H7" s="27">
        <v>163</v>
      </c>
      <c r="I7" s="27">
        <v>273</v>
      </c>
    </row>
    <row r="8" spans="1:9" x14ac:dyDescent="0.25">
      <c r="A8" t="s">
        <v>189</v>
      </c>
      <c r="B8" s="27">
        <f t="shared" si="1"/>
        <v>1249</v>
      </c>
      <c r="C8" s="27">
        <v>202</v>
      </c>
      <c r="D8" s="27">
        <v>119</v>
      </c>
      <c r="E8" s="27">
        <v>232</v>
      </c>
      <c r="F8" s="27">
        <v>22</v>
      </c>
      <c r="G8" s="27">
        <v>141</v>
      </c>
      <c r="H8" s="27">
        <v>263</v>
      </c>
      <c r="I8" s="27">
        <v>270</v>
      </c>
    </row>
    <row r="9" spans="1:9" x14ac:dyDescent="0.25">
      <c r="A9" t="s">
        <v>190</v>
      </c>
      <c r="B9" s="27">
        <f t="shared" si="1"/>
        <v>1296</v>
      </c>
      <c r="C9" s="27">
        <v>233</v>
      </c>
      <c r="D9" s="27">
        <v>169</v>
      </c>
      <c r="E9" s="27">
        <v>216</v>
      </c>
      <c r="F9" s="27">
        <v>13</v>
      </c>
      <c r="G9" s="27">
        <v>159</v>
      </c>
      <c r="H9" s="27">
        <v>295</v>
      </c>
      <c r="I9" s="27">
        <v>211</v>
      </c>
    </row>
    <row r="10" spans="1:9" x14ac:dyDescent="0.25">
      <c r="A10" t="s">
        <v>191</v>
      </c>
      <c r="B10" s="27">
        <f t="shared" si="1"/>
        <v>1284</v>
      </c>
      <c r="C10" s="27">
        <v>240</v>
      </c>
      <c r="D10" s="27">
        <v>176</v>
      </c>
      <c r="E10" s="27">
        <v>224</v>
      </c>
      <c r="F10" s="27">
        <v>17</v>
      </c>
      <c r="G10" s="27">
        <v>158</v>
      </c>
      <c r="H10" s="27">
        <v>305</v>
      </c>
      <c r="I10" s="27">
        <v>164</v>
      </c>
    </row>
    <row r="11" spans="1:9" x14ac:dyDescent="0.25">
      <c r="A11" t="s">
        <v>192</v>
      </c>
      <c r="B11" s="27">
        <f t="shared" si="1"/>
        <v>1161</v>
      </c>
      <c r="C11" s="27">
        <v>238</v>
      </c>
      <c r="D11" s="27">
        <v>171</v>
      </c>
      <c r="E11" s="27">
        <v>242</v>
      </c>
      <c r="F11" s="27">
        <v>13</v>
      </c>
      <c r="G11" s="27">
        <v>129</v>
      </c>
      <c r="H11" s="27">
        <v>271</v>
      </c>
      <c r="I11" s="27">
        <v>97</v>
      </c>
    </row>
    <row r="12" spans="1:9" x14ac:dyDescent="0.25">
      <c r="A12" t="s">
        <v>193</v>
      </c>
      <c r="B12" s="27">
        <f t="shared" si="1"/>
        <v>1027</v>
      </c>
      <c r="C12" s="27">
        <v>190</v>
      </c>
      <c r="D12" s="27">
        <v>174</v>
      </c>
      <c r="E12" s="27">
        <v>169</v>
      </c>
      <c r="F12" s="27">
        <v>17</v>
      </c>
      <c r="G12" s="27">
        <v>131</v>
      </c>
      <c r="H12" s="27">
        <v>278</v>
      </c>
      <c r="I12" s="27">
        <v>68</v>
      </c>
    </row>
    <row r="13" spans="1:9" x14ac:dyDescent="0.25">
      <c r="A13" t="s">
        <v>194</v>
      </c>
      <c r="B13" s="27">
        <f t="shared" si="1"/>
        <v>829</v>
      </c>
      <c r="C13" s="27">
        <v>168</v>
      </c>
      <c r="D13" s="27">
        <v>115</v>
      </c>
      <c r="E13" s="27">
        <v>146</v>
      </c>
      <c r="F13" s="27">
        <v>19</v>
      </c>
      <c r="G13" s="27">
        <v>113</v>
      </c>
      <c r="H13" s="27">
        <v>218</v>
      </c>
      <c r="I13" s="27">
        <v>50</v>
      </c>
    </row>
    <row r="14" spans="1:9" x14ac:dyDescent="0.25">
      <c r="A14" t="s">
        <v>195</v>
      </c>
      <c r="B14" s="27">
        <f t="shared" si="1"/>
        <v>708</v>
      </c>
      <c r="C14" s="27">
        <v>137</v>
      </c>
      <c r="D14" s="27">
        <v>105</v>
      </c>
      <c r="E14" s="27">
        <v>135</v>
      </c>
      <c r="F14" s="27">
        <v>16</v>
      </c>
      <c r="G14" s="27">
        <v>94</v>
      </c>
      <c r="H14" s="27">
        <v>198</v>
      </c>
      <c r="I14" s="27">
        <v>23</v>
      </c>
    </row>
    <row r="15" spans="1:9" x14ac:dyDescent="0.25">
      <c r="A15" t="s">
        <v>196</v>
      </c>
      <c r="B15" s="27">
        <f t="shared" si="1"/>
        <v>1941</v>
      </c>
      <c r="C15" s="27">
        <v>419</v>
      </c>
      <c r="D15" s="27">
        <v>211</v>
      </c>
      <c r="E15" s="27">
        <v>425</v>
      </c>
      <c r="F15" s="27">
        <v>22</v>
      </c>
      <c r="G15" s="27">
        <v>160</v>
      </c>
      <c r="H15" s="27">
        <v>644</v>
      </c>
      <c r="I15" s="27">
        <v>60</v>
      </c>
    </row>
    <row r="16" spans="1:9" x14ac:dyDescent="0.25">
      <c r="A16" t="s">
        <v>197</v>
      </c>
      <c r="B16" s="33">
        <v>5.7</v>
      </c>
      <c r="C16" s="33">
        <v>6</v>
      </c>
      <c r="D16" s="33">
        <v>6</v>
      </c>
      <c r="E16" s="33">
        <v>5.9</v>
      </c>
      <c r="F16" s="33">
        <v>6</v>
      </c>
      <c r="G16" s="33">
        <v>5.6</v>
      </c>
      <c r="H16" s="33">
        <v>6.5</v>
      </c>
      <c r="I16" s="33">
        <v>3.4</v>
      </c>
    </row>
    <row r="17" spans="1:9" ht="13.8" thickBot="1" x14ac:dyDescent="0.3">
      <c r="A17" s="6" t="s">
        <v>198</v>
      </c>
      <c r="B17" s="71">
        <v>28</v>
      </c>
      <c r="C17" s="29">
        <v>8</v>
      </c>
      <c r="D17" s="29">
        <v>4</v>
      </c>
      <c r="E17" s="29">
        <v>6</v>
      </c>
      <c r="F17" s="29">
        <v>0</v>
      </c>
      <c r="G17" s="29">
        <v>3</v>
      </c>
      <c r="H17" s="29">
        <v>4</v>
      </c>
      <c r="I17" s="29">
        <v>3</v>
      </c>
    </row>
  </sheetData>
  <mergeCells count="10">
    <mergeCell ref="A1:I2"/>
    <mergeCell ref="A3:A4"/>
    <mergeCell ref="B3:B4"/>
    <mergeCell ref="C3:C4"/>
    <mergeCell ref="D3:D4"/>
    <mergeCell ref="E3:E4"/>
    <mergeCell ref="F3:F4"/>
    <mergeCell ref="G3:G4"/>
    <mergeCell ref="H3:H4"/>
    <mergeCell ref="I3:I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tabSelected="1" view="pageBreakPreview" zoomScaleNormal="100" zoomScaleSheetLayoutView="100" workbookViewId="0">
      <selection sqref="A1:J2"/>
    </sheetView>
  </sheetViews>
  <sheetFormatPr defaultRowHeight="13.2" x14ac:dyDescent="0.25"/>
  <cols>
    <col min="1" max="5" width="14.44140625" customWidth="1"/>
    <col min="6" max="6" width="15.88671875" customWidth="1"/>
  </cols>
  <sheetData>
    <row r="1" spans="1:6" x14ac:dyDescent="0.25">
      <c r="A1" s="101" t="s">
        <v>390</v>
      </c>
      <c r="B1" s="101"/>
      <c r="C1" s="101"/>
      <c r="D1" s="101"/>
      <c r="E1" s="101"/>
      <c r="F1" s="101"/>
    </row>
    <row r="2" spans="1:6" ht="13.8" thickBot="1" x14ac:dyDescent="0.3">
      <c r="A2" s="102"/>
      <c r="B2" s="102"/>
      <c r="C2" s="102"/>
      <c r="D2" s="102"/>
      <c r="E2" s="102"/>
      <c r="F2" s="102"/>
    </row>
    <row r="3" spans="1:6" x14ac:dyDescent="0.25">
      <c r="A3" s="105" t="s">
        <v>200</v>
      </c>
      <c r="B3" s="126" t="s">
        <v>202</v>
      </c>
      <c r="C3" s="127"/>
      <c r="D3" s="128"/>
      <c r="E3" s="126" t="s">
        <v>201</v>
      </c>
      <c r="F3" s="127"/>
    </row>
    <row r="4" spans="1:6" x14ac:dyDescent="0.25">
      <c r="A4" s="110"/>
      <c r="B4" s="157" t="s">
        <v>27</v>
      </c>
      <c r="C4" s="157" t="s">
        <v>391</v>
      </c>
      <c r="D4" s="157" t="s">
        <v>392</v>
      </c>
      <c r="E4" s="157" t="s">
        <v>393</v>
      </c>
      <c r="F4" s="157" t="s">
        <v>140</v>
      </c>
    </row>
    <row r="5" spans="1:6" ht="13.8" thickBot="1" x14ac:dyDescent="0.3">
      <c r="A5" s="106"/>
      <c r="B5" s="120"/>
      <c r="C5" s="120"/>
      <c r="D5" s="120"/>
      <c r="E5" s="120"/>
      <c r="F5" s="120"/>
    </row>
    <row r="6" spans="1:6" x14ac:dyDescent="0.25">
      <c r="A6" s="36" t="s">
        <v>89</v>
      </c>
      <c r="B6" s="82">
        <f>SUM(B7:B13)</f>
        <v>69594</v>
      </c>
      <c r="C6" s="82">
        <f>SUM(C7:C13)</f>
        <v>10945</v>
      </c>
      <c r="D6" s="85">
        <f>B6/C6</f>
        <v>6.3585198720877116</v>
      </c>
      <c r="E6" s="82">
        <f>SUM(E7:E13)</f>
        <v>1038</v>
      </c>
      <c r="F6" s="82">
        <f>SUM(F7:F13)</f>
        <v>92</v>
      </c>
    </row>
    <row r="7" spans="1:6" x14ac:dyDescent="0.25">
      <c r="A7" s="11" t="s">
        <v>178</v>
      </c>
      <c r="B7" s="27">
        <v>13917</v>
      </c>
      <c r="C7" s="27">
        <v>2049</v>
      </c>
      <c r="D7" s="50">
        <f t="shared" ref="D7:D13" si="0">B7/C7</f>
        <v>6.7920937042459739</v>
      </c>
      <c r="E7" s="69">
        <v>213</v>
      </c>
      <c r="F7" s="69">
        <v>33</v>
      </c>
    </row>
    <row r="8" spans="1:6" x14ac:dyDescent="0.25">
      <c r="A8" s="11" t="s">
        <v>179</v>
      </c>
      <c r="B8" s="27">
        <v>8684</v>
      </c>
      <c r="C8" s="27">
        <v>1378</v>
      </c>
      <c r="D8" s="50">
        <f t="shared" si="0"/>
        <v>6.3018867924528301</v>
      </c>
      <c r="E8" s="69">
        <v>296</v>
      </c>
      <c r="F8" s="69">
        <v>7</v>
      </c>
    </row>
    <row r="9" spans="1:6" x14ac:dyDescent="0.25">
      <c r="A9" s="11" t="s">
        <v>180</v>
      </c>
      <c r="B9" s="27">
        <v>13593</v>
      </c>
      <c r="C9" s="27">
        <v>2031</v>
      </c>
      <c r="D9" s="50">
        <f t="shared" si="0"/>
        <v>6.692762186115214</v>
      </c>
      <c r="E9" s="69">
        <v>20</v>
      </c>
      <c r="F9" s="69">
        <v>7</v>
      </c>
    </row>
    <row r="10" spans="1:6" x14ac:dyDescent="0.25">
      <c r="A10" s="11" t="s">
        <v>199</v>
      </c>
      <c r="B10" s="27">
        <v>969</v>
      </c>
      <c r="C10" s="27">
        <v>160</v>
      </c>
      <c r="D10" s="50">
        <f t="shared" si="0"/>
        <v>6.0562500000000004</v>
      </c>
      <c r="E10" s="69">
        <v>0</v>
      </c>
      <c r="F10" s="69">
        <v>0</v>
      </c>
    </row>
    <row r="11" spans="1:6" x14ac:dyDescent="0.25">
      <c r="A11" s="11" t="s">
        <v>182</v>
      </c>
      <c r="B11" s="27">
        <v>7290</v>
      </c>
      <c r="C11" s="27">
        <v>1233</v>
      </c>
      <c r="D11" s="50">
        <f t="shared" si="0"/>
        <v>5.9124087591240873</v>
      </c>
      <c r="E11" s="69">
        <v>0</v>
      </c>
      <c r="F11" s="69">
        <v>31</v>
      </c>
    </row>
    <row r="12" spans="1:6" x14ac:dyDescent="0.25">
      <c r="A12" s="11" t="s">
        <v>183</v>
      </c>
      <c r="B12" s="27">
        <v>19608</v>
      </c>
      <c r="C12" s="27">
        <v>2680</v>
      </c>
      <c r="D12" s="50">
        <f t="shared" si="0"/>
        <v>7.3164179104477611</v>
      </c>
      <c r="E12" s="69">
        <v>509</v>
      </c>
      <c r="F12" s="69">
        <v>7</v>
      </c>
    </row>
    <row r="13" spans="1:6" ht="13.8" thickBot="1" x14ac:dyDescent="0.3">
      <c r="A13" s="6" t="s">
        <v>184</v>
      </c>
      <c r="B13" s="29">
        <v>5533</v>
      </c>
      <c r="C13" s="29">
        <v>1414</v>
      </c>
      <c r="D13" s="35">
        <f t="shared" si="0"/>
        <v>3.9130127298444131</v>
      </c>
      <c r="E13" s="71">
        <v>0</v>
      </c>
      <c r="F13" s="71">
        <v>7</v>
      </c>
    </row>
    <row r="14" spans="1:6" x14ac:dyDescent="0.25">
      <c r="A14" s="11"/>
      <c r="B14" s="11"/>
      <c r="C14" s="11"/>
      <c r="D14" s="11"/>
      <c r="E14" s="11"/>
      <c r="F14" s="11"/>
    </row>
    <row r="15" spans="1:6" x14ac:dyDescent="0.25">
      <c r="A15" s="11"/>
      <c r="B15" s="11"/>
      <c r="C15" s="11"/>
      <c r="D15" s="11"/>
      <c r="E15" s="11"/>
      <c r="F15" s="11"/>
    </row>
    <row r="16" spans="1:6" x14ac:dyDescent="0.25">
      <c r="A16" s="11"/>
      <c r="B16" s="11"/>
      <c r="C16" s="11"/>
      <c r="D16" s="11"/>
      <c r="E16" s="11"/>
      <c r="F16" s="11"/>
    </row>
  </sheetData>
  <mergeCells count="9">
    <mergeCell ref="B3:D3"/>
    <mergeCell ref="E3:F3"/>
    <mergeCell ref="A1:F2"/>
    <mergeCell ref="A3:A5"/>
    <mergeCell ref="B4:B5"/>
    <mergeCell ref="F4:F5"/>
    <mergeCell ref="E4:E5"/>
    <mergeCell ref="D4:D5"/>
    <mergeCell ref="C4:C5"/>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8"/>
  <sheetViews>
    <sheetView view="pageBreakPreview" topLeftCell="A31" zoomScaleNormal="100" zoomScaleSheetLayoutView="100" workbookViewId="0">
      <selection sqref="A1:J2"/>
    </sheetView>
  </sheetViews>
  <sheetFormatPr defaultRowHeight="13.2" x14ac:dyDescent="0.25"/>
  <cols>
    <col min="1" max="1" width="26.109375" customWidth="1"/>
    <col min="2" max="2" width="15.6640625" style="2" customWidth="1"/>
    <col min="3" max="3" width="1.109375" style="2" customWidth="1"/>
    <col min="4" max="4" width="26.5546875" customWidth="1"/>
    <col min="5" max="5" width="13.5546875" style="2" customWidth="1"/>
  </cols>
  <sheetData>
    <row r="1" spans="1:5" x14ac:dyDescent="0.25">
      <c r="A1" s="101" t="s">
        <v>358</v>
      </c>
      <c r="B1" s="101"/>
      <c r="C1" s="101"/>
      <c r="D1" s="101"/>
      <c r="E1" s="101"/>
    </row>
    <row r="2" spans="1:5" ht="13.8" thickBot="1" x14ac:dyDescent="0.3">
      <c r="A2" s="102"/>
      <c r="B2" s="102"/>
      <c r="C2" s="102"/>
      <c r="D2" s="102"/>
      <c r="E2" s="102"/>
    </row>
    <row r="3" spans="1:5" ht="12.75" customHeight="1" x14ac:dyDescent="0.25">
      <c r="A3" s="103" t="s">
        <v>357</v>
      </c>
      <c r="B3" s="107" t="s">
        <v>27</v>
      </c>
      <c r="C3" s="64"/>
      <c r="D3" s="110" t="s">
        <v>357</v>
      </c>
      <c r="E3" s="108" t="s">
        <v>27</v>
      </c>
    </row>
    <row r="4" spans="1:5" ht="13.8" thickBot="1" x14ac:dyDescent="0.3">
      <c r="A4" s="104"/>
      <c r="B4" s="91"/>
      <c r="C4" s="26"/>
      <c r="D4" s="106"/>
      <c r="E4" s="109"/>
    </row>
    <row r="5" spans="1:5" x14ac:dyDescent="0.25">
      <c r="B5" s="22"/>
    </row>
    <row r="6" spans="1:5" x14ac:dyDescent="0.25">
      <c r="A6" s="18" t="s">
        <v>89</v>
      </c>
      <c r="B6" s="23">
        <f>B8+B34+B85+E14+E28+E30+E38</f>
        <v>70724</v>
      </c>
      <c r="D6" t="s">
        <v>246</v>
      </c>
    </row>
    <row r="7" spans="1:5" x14ac:dyDescent="0.25">
      <c r="B7" s="22"/>
    </row>
    <row r="8" spans="1:5" x14ac:dyDescent="0.25">
      <c r="A8" s="18" t="s">
        <v>209</v>
      </c>
      <c r="B8" s="23">
        <f>SUM(B9:B32)</f>
        <v>14163</v>
      </c>
      <c r="D8" t="s">
        <v>249</v>
      </c>
      <c r="E8" s="2">
        <v>679</v>
      </c>
    </row>
    <row r="9" spans="1:5" x14ac:dyDescent="0.25">
      <c r="A9" t="s">
        <v>210</v>
      </c>
      <c r="B9" s="22">
        <v>1288</v>
      </c>
      <c r="D9" t="s">
        <v>250</v>
      </c>
      <c r="E9" s="2">
        <v>80</v>
      </c>
    </row>
    <row r="10" spans="1:5" x14ac:dyDescent="0.25">
      <c r="A10" t="s">
        <v>211</v>
      </c>
      <c r="B10" s="22">
        <v>419</v>
      </c>
      <c r="D10" t="s">
        <v>251</v>
      </c>
      <c r="E10" s="2">
        <v>103</v>
      </c>
    </row>
    <row r="11" spans="1:5" x14ac:dyDescent="0.25">
      <c r="A11" t="s">
        <v>212</v>
      </c>
      <c r="B11" s="22">
        <v>1037</v>
      </c>
      <c r="D11" t="s">
        <v>252</v>
      </c>
      <c r="E11" s="2">
        <v>5</v>
      </c>
    </row>
    <row r="12" spans="1:5" x14ac:dyDescent="0.25">
      <c r="A12" t="s">
        <v>213</v>
      </c>
      <c r="B12" s="22">
        <v>241</v>
      </c>
      <c r="D12" t="s">
        <v>253</v>
      </c>
      <c r="E12" s="2">
        <v>10</v>
      </c>
    </row>
    <row r="13" spans="1:5" x14ac:dyDescent="0.25">
      <c r="A13" t="s">
        <v>214</v>
      </c>
      <c r="B13" s="22">
        <v>819</v>
      </c>
    </row>
    <row r="14" spans="1:5" x14ac:dyDescent="0.25">
      <c r="A14" t="s">
        <v>215</v>
      </c>
      <c r="B14" s="22">
        <v>1098</v>
      </c>
      <c r="D14" s="18" t="s">
        <v>254</v>
      </c>
      <c r="E14" s="20">
        <f>SUM(E15:E26)</f>
        <v>13620</v>
      </c>
    </row>
    <row r="15" spans="1:5" x14ac:dyDescent="0.25">
      <c r="A15" t="s">
        <v>216</v>
      </c>
      <c r="B15" s="22">
        <v>267</v>
      </c>
      <c r="D15" t="s">
        <v>31</v>
      </c>
      <c r="E15" s="2">
        <v>404</v>
      </c>
    </row>
    <row r="16" spans="1:5" x14ac:dyDescent="0.25">
      <c r="A16" t="s">
        <v>217</v>
      </c>
      <c r="B16" s="22">
        <v>1284</v>
      </c>
      <c r="D16" t="s">
        <v>255</v>
      </c>
      <c r="E16" s="2">
        <v>1896</v>
      </c>
    </row>
    <row r="17" spans="1:5" x14ac:dyDescent="0.25">
      <c r="A17" t="s">
        <v>218</v>
      </c>
      <c r="B17" s="22">
        <v>165</v>
      </c>
      <c r="D17" t="s">
        <v>256</v>
      </c>
      <c r="E17" s="2">
        <v>1720</v>
      </c>
    </row>
    <row r="18" spans="1:5" x14ac:dyDescent="0.25">
      <c r="A18" t="s">
        <v>219</v>
      </c>
      <c r="B18" s="22">
        <v>44</v>
      </c>
      <c r="D18" t="s">
        <v>257</v>
      </c>
      <c r="E18" s="2">
        <v>2367</v>
      </c>
    </row>
    <row r="19" spans="1:5" x14ac:dyDescent="0.25">
      <c r="A19" t="s">
        <v>220</v>
      </c>
      <c r="B19" s="22">
        <v>636</v>
      </c>
      <c r="D19" t="s">
        <v>258</v>
      </c>
      <c r="E19" s="2">
        <v>1794</v>
      </c>
    </row>
    <row r="20" spans="1:5" x14ac:dyDescent="0.25">
      <c r="A20" t="s">
        <v>221</v>
      </c>
      <c r="B20" s="22">
        <v>1028</v>
      </c>
      <c r="D20" t="s">
        <v>259</v>
      </c>
      <c r="E20" s="2">
        <v>338</v>
      </c>
    </row>
    <row r="21" spans="1:5" x14ac:dyDescent="0.25">
      <c r="A21" t="s">
        <v>222</v>
      </c>
      <c r="B21" s="22">
        <v>2387</v>
      </c>
      <c r="D21" t="s">
        <v>260</v>
      </c>
      <c r="E21" s="2">
        <v>1068</v>
      </c>
    </row>
    <row r="22" spans="1:5" x14ac:dyDescent="0.25">
      <c r="A22" t="s">
        <v>223</v>
      </c>
      <c r="B22" s="22">
        <v>454</v>
      </c>
      <c r="D22" t="s">
        <v>336</v>
      </c>
      <c r="E22" s="2">
        <v>298</v>
      </c>
    </row>
    <row r="23" spans="1:5" x14ac:dyDescent="0.25">
      <c r="A23" t="s">
        <v>224</v>
      </c>
      <c r="B23" s="22">
        <v>346</v>
      </c>
      <c r="D23" t="s">
        <v>32</v>
      </c>
      <c r="E23" s="2">
        <v>247</v>
      </c>
    </row>
    <row r="24" spans="1:5" x14ac:dyDescent="0.25">
      <c r="A24" t="s">
        <v>225</v>
      </c>
      <c r="B24" s="22">
        <v>412</v>
      </c>
      <c r="D24" t="s">
        <v>261</v>
      </c>
      <c r="E24" s="2">
        <v>627</v>
      </c>
    </row>
    <row r="25" spans="1:5" x14ac:dyDescent="0.25">
      <c r="A25" t="s">
        <v>226</v>
      </c>
      <c r="B25" s="22">
        <v>523</v>
      </c>
      <c r="D25" t="s">
        <v>262</v>
      </c>
      <c r="E25" s="2">
        <v>1671</v>
      </c>
    </row>
    <row r="26" spans="1:5" x14ac:dyDescent="0.25">
      <c r="A26" t="s">
        <v>227</v>
      </c>
      <c r="B26" s="22">
        <v>482</v>
      </c>
      <c r="D26" t="s">
        <v>263</v>
      </c>
      <c r="E26" s="2">
        <v>1190</v>
      </c>
    </row>
    <row r="27" spans="1:5" x14ac:dyDescent="0.25">
      <c r="A27" t="s">
        <v>228</v>
      </c>
      <c r="B27" s="22">
        <v>264</v>
      </c>
    </row>
    <row r="28" spans="1:5" x14ac:dyDescent="0.25">
      <c r="A28" t="s">
        <v>229</v>
      </c>
      <c r="B28" s="22">
        <v>167</v>
      </c>
      <c r="D28" s="18" t="s">
        <v>264</v>
      </c>
      <c r="E28" s="20">
        <v>969</v>
      </c>
    </row>
    <row r="29" spans="1:5" x14ac:dyDescent="0.25">
      <c r="A29" t="s">
        <v>230</v>
      </c>
      <c r="B29" s="22">
        <v>172</v>
      </c>
    </row>
    <row r="30" spans="1:5" x14ac:dyDescent="0.25">
      <c r="A30" t="s">
        <v>231</v>
      </c>
      <c r="B30" s="22">
        <v>198</v>
      </c>
      <c r="D30" s="18" t="s">
        <v>265</v>
      </c>
      <c r="E30" s="20">
        <f>SUM(E31:E36)</f>
        <v>7321</v>
      </c>
    </row>
    <row r="31" spans="1:5" x14ac:dyDescent="0.25">
      <c r="A31" t="s">
        <v>232</v>
      </c>
      <c r="B31" s="22">
        <v>71</v>
      </c>
      <c r="D31" t="s">
        <v>266</v>
      </c>
      <c r="E31" s="2">
        <v>94</v>
      </c>
    </row>
    <row r="32" spans="1:5" x14ac:dyDescent="0.25">
      <c r="A32" t="s">
        <v>233</v>
      </c>
      <c r="B32" s="22">
        <v>361</v>
      </c>
      <c r="D32" t="s">
        <v>267</v>
      </c>
      <c r="E32" s="2">
        <v>57</v>
      </c>
    </row>
    <row r="33" spans="1:5" x14ac:dyDescent="0.25">
      <c r="B33" s="22"/>
      <c r="D33" t="s">
        <v>268</v>
      </c>
      <c r="E33" s="2">
        <v>35</v>
      </c>
    </row>
    <row r="34" spans="1:5" x14ac:dyDescent="0.25">
      <c r="A34" s="18" t="s">
        <v>234</v>
      </c>
      <c r="B34" s="23">
        <f>SUM(B35:B47)+E8+E9+E10+E11+E12</f>
        <v>8987</v>
      </c>
      <c r="D34" t="s">
        <v>269</v>
      </c>
      <c r="E34" s="2">
        <v>76</v>
      </c>
    </row>
    <row r="35" spans="1:5" x14ac:dyDescent="0.25">
      <c r="A35" t="s">
        <v>235</v>
      </c>
      <c r="B35" s="22">
        <v>412</v>
      </c>
      <c r="D35" t="s">
        <v>182</v>
      </c>
      <c r="E35" s="2">
        <v>6654</v>
      </c>
    </row>
    <row r="36" spans="1:5" x14ac:dyDescent="0.25">
      <c r="A36" t="s">
        <v>236</v>
      </c>
      <c r="B36" s="22">
        <v>442</v>
      </c>
      <c r="D36" t="s">
        <v>270</v>
      </c>
      <c r="E36" s="2">
        <v>405</v>
      </c>
    </row>
    <row r="37" spans="1:5" x14ac:dyDescent="0.25">
      <c r="A37" t="s">
        <v>237</v>
      </c>
      <c r="B37" s="22">
        <v>428</v>
      </c>
    </row>
    <row r="38" spans="1:5" x14ac:dyDescent="0.25">
      <c r="A38" t="s">
        <v>238</v>
      </c>
      <c r="B38" s="22">
        <v>181</v>
      </c>
      <c r="D38" s="18" t="s">
        <v>271</v>
      </c>
      <c r="E38" s="20">
        <f>SUM(B54:B83)+SUM(E39:E47)</f>
        <v>20124</v>
      </c>
    </row>
    <row r="39" spans="1:5" x14ac:dyDescent="0.25">
      <c r="A39" t="s">
        <v>239</v>
      </c>
      <c r="B39" s="22">
        <v>3585</v>
      </c>
      <c r="D39" t="s">
        <v>272</v>
      </c>
      <c r="E39" s="2">
        <v>1528</v>
      </c>
    </row>
    <row r="40" spans="1:5" x14ac:dyDescent="0.25">
      <c r="A40" t="s">
        <v>240</v>
      </c>
      <c r="B40" s="22">
        <v>310</v>
      </c>
      <c r="D40" t="s">
        <v>273</v>
      </c>
      <c r="E40" s="2">
        <v>184</v>
      </c>
    </row>
    <row r="41" spans="1:5" x14ac:dyDescent="0.25">
      <c r="A41" t="s">
        <v>241</v>
      </c>
      <c r="B41" s="22">
        <v>773</v>
      </c>
      <c r="D41" t="s">
        <v>274</v>
      </c>
      <c r="E41" s="2">
        <v>268</v>
      </c>
    </row>
    <row r="42" spans="1:5" x14ac:dyDescent="0.25">
      <c r="A42" t="s">
        <v>242</v>
      </c>
      <c r="B42" s="22">
        <v>201</v>
      </c>
      <c r="D42" t="s">
        <v>275</v>
      </c>
      <c r="E42" s="2">
        <v>104</v>
      </c>
    </row>
    <row r="43" spans="1:5" x14ac:dyDescent="0.25">
      <c r="A43" t="s">
        <v>243</v>
      </c>
      <c r="B43" s="22">
        <v>316</v>
      </c>
      <c r="D43" t="s">
        <v>276</v>
      </c>
      <c r="E43" s="2">
        <v>1546</v>
      </c>
    </row>
    <row r="44" spans="1:5" x14ac:dyDescent="0.25">
      <c r="A44" t="s">
        <v>244</v>
      </c>
      <c r="B44" s="22">
        <v>558</v>
      </c>
      <c r="D44" t="s">
        <v>277</v>
      </c>
      <c r="E44" s="2">
        <v>261</v>
      </c>
    </row>
    <row r="45" spans="1:5" x14ac:dyDescent="0.25">
      <c r="A45" t="s">
        <v>245</v>
      </c>
      <c r="B45" s="22">
        <v>88</v>
      </c>
      <c r="D45" t="s">
        <v>278</v>
      </c>
      <c r="E45" s="2">
        <v>478</v>
      </c>
    </row>
    <row r="46" spans="1:5" x14ac:dyDescent="0.25">
      <c r="A46" t="s">
        <v>247</v>
      </c>
      <c r="B46" s="22">
        <v>450</v>
      </c>
      <c r="D46" t="s">
        <v>279</v>
      </c>
      <c r="E46" s="2">
        <v>453</v>
      </c>
    </row>
    <row r="47" spans="1:5" ht="13.8" thickBot="1" x14ac:dyDescent="0.3">
      <c r="A47" s="6" t="s">
        <v>248</v>
      </c>
      <c r="B47" s="24">
        <v>366</v>
      </c>
      <c r="C47" s="7"/>
      <c r="D47" s="6" t="s">
        <v>280</v>
      </c>
      <c r="E47" s="7">
        <v>493</v>
      </c>
    </row>
    <row r="49" spans="1:5" x14ac:dyDescent="0.25">
      <c r="A49" s="101" t="s">
        <v>358</v>
      </c>
      <c r="B49" s="101"/>
      <c r="C49" s="101"/>
      <c r="D49" s="101"/>
      <c r="E49" s="101"/>
    </row>
    <row r="50" spans="1:5" ht="13.8" thickBot="1" x14ac:dyDescent="0.3">
      <c r="A50" s="102"/>
      <c r="B50" s="102"/>
      <c r="C50" s="102"/>
      <c r="D50" s="102"/>
      <c r="E50" s="102"/>
    </row>
    <row r="51" spans="1:5" ht="12.75" customHeight="1" x14ac:dyDescent="0.25">
      <c r="A51" s="103" t="s">
        <v>357</v>
      </c>
      <c r="B51" s="107" t="s">
        <v>27</v>
      </c>
      <c r="C51" s="25"/>
      <c r="D51" s="105" t="s">
        <v>357</v>
      </c>
      <c r="E51" s="108" t="s">
        <v>27</v>
      </c>
    </row>
    <row r="52" spans="1:5" ht="13.8" thickBot="1" x14ac:dyDescent="0.3">
      <c r="A52" s="104"/>
      <c r="B52" s="91"/>
      <c r="C52" s="26"/>
      <c r="D52" s="106"/>
      <c r="E52" s="109"/>
    </row>
    <row r="53" spans="1:5" x14ac:dyDescent="0.25">
      <c r="A53" t="s">
        <v>281</v>
      </c>
      <c r="C53" s="27"/>
      <c r="D53" s="11" t="s">
        <v>316</v>
      </c>
    </row>
    <row r="54" spans="1:5" x14ac:dyDescent="0.25">
      <c r="A54" t="s">
        <v>282</v>
      </c>
      <c r="B54" s="2">
        <v>31</v>
      </c>
      <c r="C54" s="27"/>
      <c r="D54" s="11" t="s">
        <v>335</v>
      </c>
      <c r="E54" s="2">
        <v>143</v>
      </c>
    </row>
    <row r="55" spans="1:5" x14ac:dyDescent="0.25">
      <c r="A55" t="s">
        <v>283</v>
      </c>
      <c r="B55" s="2">
        <v>392</v>
      </c>
      <c r="C55" s="27"/>
      <c r="D55" s="11" t="s">
        <v>317</v>
      </c>
      <c r="E55" s="2">
        <v>181</v>
      </c>
    </row>
    <row r="56" spans="1:5" x14ac:dyDescent="0.25">
      <c r="A56" t="s">
        <v>284</v>
      </c>
      <c r="B56" s="2">
        <v>4169</v>
      </c>
      <c r="C56" s="27"/>
      <c r="D56" s="11" t="s">
        <v>318</v>
      </c>
      <c r="E56" s="2">
        <v>300</v>
      </c>
    </row>
    <row r="57" spans="1:5" x14ac:dyDescent="0.25">
      <c r="A57" t="s">
        <v>285</v>
      </c>
      <c r="B57" s="2">
        <v>171</v>
      </c>
      <c r="C57" s="27"/>
      <c r="D57" s="11" t="s">
        <v>319</v>
      </c>
      <c r="E57" s="2">
        <v>524</v>
      </c>
    </row>
    <row r="58" spans="1:5" x14ac:dyDescent="0.25">
      <c r="A58" t="s">
        <v>286</v>
      </c>
      <c r="B58" s="2">
        <v>689</v>
      </c>
      <c r="C58" s="27"/>
      <c r="D58" s="11" t="s">
        <v>320</v>
      </c>
      <c r="E58" s="2">
        <v>120</v>
      </c>
    </row>
    <row r="59" spans="1:5" x14ac:dyDescent="0.25">
      <c r="A59" t="s">
        <v>287</v>
      </c>
      <c r="B59" s="2">
        <v>250</v>
      </c>
      <c r="C59" s="27"/>
      <c r="D59" s="11" t="s">
        <v>321</v>
      </c>
      <c r="E59" s="2">
        <v>503</v>
      </c>
    </row>
    <row r="60" spans="1:5" x14ac:dyDescent="0.25">
      <c r="A60" t="s">
        <v>288</v>
      </c>
      <c r="B60" s="2">
        <v>226</v>
      </c>
      <c r="C60" s="27"/>
      <c r="D60" s="11" t="s">
        <v>322</v>
      </c>
      <c r="E60" s="2">
        <v>514</v>
      </c>
    </row>
    <row r="61" spans="1:5" x14ac:dyDescent="0.25">
      <c r="A61" t="s">
        <v>289</v>
      </c>
      <c r="B61" s="2">
        <v>41</v>
      </c>
      <c r="C61" s="27"/>
      <c r="D61" s="11" t="s">
        <v>323</v>
      </c>
      <c r="E61" s="2">
        <v>141</v>
      </c>
    </row>
    <row r="62" spans="1:5" x14ac:dyDescent="0.25">
      <c r="A62" t="s">
        <v>290</v>
      </c>
      <c r="B62" s="2">
        <v>411</v>
      </c>
      <c r="C62" s="27"/>
      <c r="D62" s="11" t="s">
        <v>324</v>
      </c>
      <c r="E62" s="2">
        <v>40</v>
      </c>
    </row>
    <row r="63" spans="1:5" x14ac:dyDescent="0.25">
      <c r="A63" t="s">
        <v>291</v>
      </c>
      <c r="B63" s="2">
        <v>40</v>
      </c>
      <c r="C63" s="27"/>
      <c r="D63" s="11" t="s">
        <v>325</v>
      </c>
      <c r="E63" s="2">
        <v>234</v>
      </c>
    </row>
    <row r="64" spans="1:5" x14ac:dyDescent="0.25">
      <c r="A64" t="s">
        <v>292</v>
      </c>
      <c r="B64" s="2">
        <v>101</v>
      </c>
      <c r="C64" s="27"/>
      <c r="D64" s="11" t="s">
        <v>326</v>
      </c>
      <c r="E64" s="2">
        <v>81</v>
      </c>
    </row>
    <row r="65" spans="1:5" x14ac:dyDescent="0.25">
      <c r="A65" t="s">
        <v>293</v>
      </c>
      <c r="B65" s="2">
        <v>478</v>
      </c>
      <c r="C65" s="27"/>
      <c r="D65" s="11" t="s">
        <v>327</v>
      </c>
      <c r="E65" s="2">
        <v>37</v>
      </c>
    </row>
    <row r="66" spans="1:5" x14ac:dyDescent="0.25">
      <c r="A66" t="s">
        <v>294</v>
      </c>
      <c r="B66" s="2">
        <v>59</v>
      </c>
      <c r="C66" s="27"/>
      <c r="D66" s="11" t="s">
        <v>328</v>
      </c>
      <c r="E66" s="2">
        <v>301</v>
      </c>
    </row>
    <row r="67" spans="1:5" x14ac:dyDescent="0.25">
      <c r="A67" t="s">
        <v>295</v>
      </c>
      <c r="B67" s="2">
        <v>181</v>
      </c>
      <c r="C67" s="27"/>
      <c r="D67" s="11" t="s">
        <v>329</v>
      </c>
      <c r="E67" s="2">
        <v>172</v>
      </c>
    </row>
    <row r="68" spans="1:5" x14ac:dyDescent="0.25">
      <c r="A68" t="s">
        <v>296</v>
      </c>
      <c r="B68" s="2">
        <v>198</v>
      </c>
      <c r="C68" s="27"/>
      <c r="D68" s="11" t="s">
        <v>330</v>
      </c>
      <c r="E68" s="2">
        <v>45</v>
      </c>
    </row>
    <row r="69" spans="1:5" x14ac:dyDescent="0.25">
      <c r="A69" t="s">
        <v>297</v>
      </c>
      <c r="B69" s="2">
        <v>565</v>
      </c>
      <c r="C69" s="27"/>
      <c r="D69" s="11" t="s">
        <v>331</v>
      </c>
      <c r="E69" s="2">
        <v>285</v>
      </c>
    </row>
    <row r="70" spans="1:5" x14ac:dyDescent="0.25">
      <c r="A70" t="s">
        <v>298</v>
      </c>
      <c r="B70" s="2">
        <v>207</v>
      </c>
      <c r="C70" s="27"/>
      <c r="D70" s="11" t="s">
        <v>332</v>
      </c>
      <c r="E70" s="2">
        <v>13</v>
      </c>
    </row>
    <row r="71" spans="1:5" x14ac:dyDescent="0.25">
      <c r="A71" t="s">
        <v>299</v>
      </c>
      <c r="B71" s="2">
        <v>235</v>
      </c>
      <c r="C71" s="27"/>
      <c r="D71" s="11"/>
    </row>
    <row r="72" spans="1:5" x14ac:dyDescent="0.25">
      <c r="A72" t="s">
        <v>300</v>
      </c>
      <c r="B72" s="2">
        <v>288</v>
      </c>
      <c r="C72" s="27"/>
      <c r="D72" s="28" t="s">
        <v>333</v>
      </c>
    </row>
    <row r="73" spans="1:5" x14ac:dyDescent="0.25">
      <c r="A73" t="s">
        <v>301</v>
      </c>
      <c r="B73" s="2">
        <v>240</v>
      </c>
      <c r="C73" s="27"/>
      <c r="D73" s="13" t="s">
        <v>345</v>
      </c>
      <c r="E73" s="2">
        <v>55</v>
      </c>
    </row>
    <row r="74" spans="1:5" x14ac:dyDescent="0.25">
      <c r="A74" t="s">
        <v>302</v>
      </c>
      <c r="B74" s="2">
        <v>133</v>
      </c>
      <c r="C74" s="27"/>
      <c r="D74" s="13" t="s">
        <v>346</v>
      </c>
      <c r="E74" s="2">
        <v>143</v>
      </c>
    </row>
    <row r="75" spans="1:5" x14ac:dyDescent="0.25">
      <c r="A75" t="s">
        <v>303</v>
      </c>
      <c r="B75" s="2">
        <v>421</v>
      </c>
      <c r="C75" s="27"/>
      <c r="D75" s="13" t="s">
        <v>347</v>
      </c>
      <c r="E75" s="2">
        <v>107</v>
      </c>
    </row>
    <row r="76" spans="1:5" x14ac:dyDescent="0.25">
      <c r="A76" t="s">
        <v>304</v>
      </c>
      <c r="B76" s="2">
        <v>188</v>
      </c>
      <c r="C76" s="27"/>
      <c r="D76" s="13" t="s">
        <v>348</v>
      </c>
      <c r="E76" s="2">
        <v>12</v>
      </c>
    </row>
    <row r="77" spans="1:5" x14ac:dyDescent="0.25">
      <c r="A77" t="s">
        <v>305</v>
      </c>
      <c r="B77" s="2">
        <v>94</v>
      </c>
      <c r="C77" s="27"/>
      <c r="D77" s="13" t="s">
        <v>349</v>
      </c>
      <c r="E77" s="2">
        <v>143</v>
      </c>
    </row>
    <row r="78" spans="1:5" x14ac:dyDescent="0.25">
      <c r="A78" t="s">
        <v>306</v>
      </c>
      <c r="B78" s="2">
        <v>2202</v>
      </c>
      <c r="C78" s="27"/>
      <c r="D78" s="11"/>
    </row>
    <row r="79" spans="1:5" x14ac:dyDescent="0.25">
      <c r="A79" t="s">
        <v>307</v>
      </c>
      <c r="B79" s="2">
        <v>180</v>
      </c>
      <c r="C79" s="27"/>
      <c r="D79" s="28" t="s">
        <v>334</v>
      </c>
    </row>
    <row r="80" spans="1:5" x14ac:dyDescent="0.25">
      <c r="A80" t="s">
        <v>308</v>
      </c>
      <c r="B80" s="2">
        <v>623</v>
      </c>
      <c r="C80" s="27"/>
      <c r="D80" s="13" t="s">
        <v>350</v>
      </c>
      <c r="E80" s="2">
        <v>186</v>
      </c>
    </row>
    <row r="81" spans="1:5" x14ac:dyDescent="0.25">
      <c r="A81" t="s">
        <v>309</v>
      </c>
      <c r="B81" s="2">
        <v>187</v>
      </c>
      <c r="C81" s="27"/>
      <c r="D81" s="13" t="s">
        <v>351</v>
      </c>
      <c r="E81" s="2">
        <v>74</v>
      </c>
    </row>
    <row r="82" spans="1:5" x14ac:dyDescent="0.25">
      <c r="A82" t="s">
        <v>310</v>
      </c>
      <c r="B82" s="2">
        <v>1430</v>
      </c>
      <c r="C82" s="27"/>
      <c r="D82" s="13" t="s">
        <v>352</v>
      </c>
      <c r="E82" s="2">
        <v>14</v>
      </c>
    </row>
    <row r="83" spans="1:5" x14ac:dyDescent="0.25">
      <c r="A83" t="s">
        <v>311</v>
      </c>
      <c r="B83" s="2">
        <v>379</v>
      </c>
      <c r="C83" s="27"/>
      <c r="D83" s="13" t="s">
        <v>353</v>
      </c>
      <c r="E83" s="2">
        <v>30</v>
      </c>
    </row>
    <row r="84" spans="1:5" x14ac:dyDescent="0.25">
      <c r="C84" s="27"/>
      <c r="D84" s="13" t="s">
        <v>354</v>
      </c>
      <c r="E84" s="2">
        <v>43</v>
      </c>
    </row>
    <row r="85" spans="1:5" x14ac:dyDescent="0.25">
      <c r="A85" s="18" t="s">
        <v>312</v>
      </c>
      <c r="B85" s="20">
        <f>SUM(E54:E86)+B86+B87+B88</f>
        <v>5540</v>
      </c>
      <c r="C85" s="27"/>
      <c r="D85" s="13" t="s">
        <v>355</v>
      </c>
      <c r="E85" s="2">
        <v>50</v>
      </c>
    </row>
    <row r="86" spans="1:5" x14ac:dyDescent="0.25">
      <c r="A86" t="s">
        <v>313</v>
      </c>
      <c r="B86" s="2">
        <v>202</v>
      </c>
      <c r="C86" s="27"/>
      <c r="D86" s="13" t="s">
        <v>356</v>
      </c>
      <c r="E86" s="2">
        <v>91</v>
      </c>
    </row>
    <row r="87" spans="1:5" x14ac:dyDescent="0.25">
      <c r="A87" t="s">
        <v>314</v>
      </c>
      <c r="B87" s="2">
        <v>356</v>
      </c>
      <c r="C87" s="27"/>
      <c r="D87" s="11"/>
    </row>
    <row r="88" spans="1:5" ht="13.8" thickBot="1" x14ac:dyDescent="0.3">
      <c r="A88" s="6" t="s">
        <v>315</v>
      </c>
      <c r="B88" s="7">
        <v>400</v>
      </c>
      <c r="C88" s="29"/>
      <c r="D88" s="6"/>
      <c r="E88" s="7"/>
    </row>
  </sheetData>
  <mergeCells count="10">
    <mergeCell ref="A49:E50"/>
    <mergeCell ref="A1:E2"/>
    <mergeCell ref="A51:A52"/>
    <mergeCell ref="D51:D52"/>
    <mergeCell ref="B51:B52"/>
    <mergeCell ref="E51:E52"/>
    <mergeCell ref="A3:A4"/>
    <mergeCell ref="B3:B4"/>
    <mergeCell ref="E3:E4"/>
    <mergeCell ref="D3:D4"/>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view="pageBreakPreview" zoomScaleNormal="100" zoomScaleSheetLayoutView="100" workbookViewId="0">
      <selection sqref="A1:J2"/>
    </sheetView>
  </sheetViews>
  <sheetFormatPr defaultRowHeight="13.2" x14ac:dyDescent="0.25"/>
  <cols>
    <col min="1" max="1" width="38.88671875" bestFit="1" customWidth="1"/>
    <col min="3" max="4" width="11.6640625" customWidth="1"/>
    <col min="5" max="5" width="13.33203125" customWidth="1"/>
  </cols>
  <sheetData>
    <row r="1" spans="1:5" x14ac:dyDescent="0.25">
      <c r="A1" s="101" t="s">
        <v>359</v>
      </c>
      <c r="B1" s="101"/>
      <c r="C1" s="101"/>
      <c r="D1" s="101"/>
      <c r="E1" s="101"/>
    </row>
    <row r="2" spans="1:5" ht="13.8" thickBot="1" x14ac:dyDescent="0.3">
      <c r="A2" s="102"/>
      <c r="B2" s="102"/>
      <c r="C2" s="102"/>
      <c r="D2" s="102"/>
      <c r="E2" s="102"/>
    </row>
    <row r="3" spans="1:5" x14ac:dyDescent="0.25">
      <c r="A3" s="111" t="s">
        <v>208</v>
      </c>
      <c r="B3" s="113" t="s">
        <v>128</v>
      </c>
      <c r="C3" s="115" t="s">
        <v>22</v>
      </c>
      <c r="D3" s="117" t="s">
        <v>23</v>
      </c>
      <c r="E3" s="119" t="s">
        <v>360</v>
      </c>
    </row>
    <row r="4" spans="1:5" ht="13.8" thickBot="1" x14ac:dyDescent="0.3">
      <c r="A4" s="112"/>
      <c r="B4" s="114"/>
      <c r="C4" s="116"/>
      <c r="D4" s="118"/>
      <c r="E4" s="120"/>
    </row>
    <row r="5" spans="1:5" x14ac:dyDescent="0.25">
      <c r="A5" s="18" t="s">
        <v>203</v>
      </c>
      <c r="B5" s="31">
        <f>SUM(B6:B15)</f>
        <v>69449</v>
      </c>
      <c r="C5" s="20">
        <f>SUM(C6:C15)</f>
        <v>35692</v>
      </c>
      <c r="D5" s="31">
        <f>SUM(D6:D15)</f>
        <v>33757</v>
      </c>
      <c r="E5" s="21">
        <f>C5*100/D5</f>
        <v>105.73214444411529</v>
      </c>
    </row>
    <row r="6" spans="1:5" x14ac:dyDescent="0.25">
      <c r="A6" t="s">
        <v>44</v>
      </c>
      <c r="B6" s="30">
        <f>C6+D6</f>
        <v>6569</v>
      </c>
      <c r="C6" s="2">
        <v>3282</v>
      </c>
      <c r="D6" s="30">
        <v>3287</v>
      </c>
      <c r="E6" s="1">
        <f t="shared" ref="E6:E19" si="0">C6*100/D6</f>
        <v>99.847885609978704</v>
      </c>
    </row>
    <row r="7" spans="1:5" x14ac:dyDescent="0.25">
      <c r="A7" t="s">
        <v>204</v>
      </c>
      <c r="B7" s="30">
        <f t="shared" ref="B7:B19" si="1">C7+D7</f>
        <v>962</v>
      </c>
      <c r="C7" s="2">
        <v>472</v>
      </c>
      <c r="D7" s="30">
        <v>490</v>
      </c>
      <c r="E7" s="1">
        <f t="shared" si="0"/>
        <v>96.326530612244895</v>
      </c>
    </row>
    <row r="8" spans="1:5" x14ac:dyDescent="0.25">
      <c r="A8" t="s">
        <v>33</v>
      </c>
      <c r="B8" s="30">
        <f t="shared" si="1"/>
        <v>2498</v>
      </c>
      <c r="C8" s="2">
        <v>1294</v>
      </c>
      <c r="D8" s="30">
        <v>1204</v>
      </c>
      <c r="E8" s="1">
        <f t="shared" si="0"/>
        <v>107.47508305647841</v>
      </c>
    </row>
    <row r="9" spans="1:5" x14ac:dyDescent="0.25">
      <c r="A9" t="s">
        <v>34</v>
      </c>
      <c r="B9" s="30">
        <f t="shared" si="1"/>
        <v>13761</v>
      </c>
      <c r="C9" s="2">
        <v>7080</v>
      </c>
      <c r="D9" s="30">
        <v>6681</v>
      </c>
      <c r="E9" s="1">
        <f t="shared" si="0"/>
        <v>105.97215985630893</v>
      </c>
    </row>
    <row r="10" spans="1:5" x14ac:dyDescent="0.25">
      <c r="A10" t="s">
        <v>35</v>
      </c>
      <c r="B10" s="30">
        <f t="shared" si="1"/>
        <v>8884</v>
      </c>
      <c r="C10" s="2">
        <v>4502</v>
      </c>
      <c r="D10" s="30">
        <v>4382</v>
      </c>
      <c r="E10" s="1">
        <f t="shared" si="0"/>
        <v>102.73847558192607</v>
      </c>
    </row>
    <row r="11" spans="1:5" x14ac:dyDescent="0.25">
      <c r="A11" t="s">
        <v>36</v>
      </c>
      <c r="B11" s="30">
        <f t="shared" si="1"/>
        <v>8568</v>
      </c>
      <c r="C11" s="2">
        <v>4517</v>
      </c>
      <c r="D11" s="30">
        <v>4051</v>
      </c>
      <c r="E11" s="1">
        <f t="shared" si="0"/>
        <v>111.50333251049123</v>
      </c>
    </row>
    <row r="12" spans="1:5" x14ac:dyDescent="0.25">
      <c r="A12" t="s">
        <v>37</v>
      </c>
      <c r="B12" s="30">
        <f t="shared" si="1"/>
        <v>21013</v>
      </c>
      <c r="C12" s="2">
        <v>10807</v>
      </c>
      <c r="D12" s="30">
        <v>10206</v>
      </c>
      <c r="E12" s="1">
        <f t="shared" si="0"/>
        <v>105.88869292572997</v>
      </c>
    </row>
    <row r="13" spans="1:5" x14ac:dyDescent="0.25">
      <c r="A13" t="s">
        <v>205</v>
      </c>
      <c r="B13" s="30">
        <f t="shared" si="1"/>
        <v>3586</v>
      </c>
      <c r="C13" s="2">
        <v>1800</v>
      </c>
      <c r="D13" s="30">
        <v>1786</v>
      </c>
      <c r="E13" s="1">
        <f t="shared" si="0"/>
        <v>100.78387458006719</v>
      </c>
    </row>
    <row r="14" spans="1:5" x14ac:dyDescent="0.25">
      <c r="A14" t="s">
        <v>38</v>
      </c>
      <c r="B14" s="30">
        <f t="shared" si="1"/>
        <v>3122</v>
      </c>
      <c r="C14" s="2">
        <v>1677</v>
      </c>
      <c r="D14" s="30">
        <v>1445</v>
      </c>
      <c r="E14" s="1">
        <f t="shared" si="0"/>
        <v>116.05536332179931</v>
      </c>
    </row>
    <row r="15" spans="1:5" x14ac:dyDescent="0.25">
      <c r="A15" t="s">
        <v>206</v>
      </c>
      <c r="B15" s="30">
        <f t="shared" si="1"/>
        <v>486</v>
      </c>
      <c r="C15" s="2">
        <v>261</v>
      </c>
      <c r="D15" s="30">
        <v>225</v>
      </c>
      <c r="E15" s="1">
        <f t="shared" si="0"/>
        <v>116</v>
      </c>
    </row>
    <row r="16" spans="1:5" x14ac:dyDescent="0.25">
      <c r="B16" s="30"/>
      <c r="C16" s="2"/>
      <c r="D16" s="30"/>
      <c r="E16" s="1"/>
    </row>
    <row r="17" spans="1:5" x14ac:dyDescent="0.25">
      <c r="A17" s="18" t="s">
        <v>207</v>
      </c>
      <c r="B17" s="31">
        <f t="shared" si="1"/>
        <v>1275</v>
      </c>
      <c r="C17" s="20">
        <f>C18+C19</f>
        <v>750</v>
      </c>
      <c r="D17" s="31">
        <f>D18+D19</f>
        <v>525</v>
      </c>
      <c r="E17" s="21">
        <f t="shared" si="0"/>
        <v>142.85714285714286</v>
      </c>
    </row>
    <row r="18" spans="1:5" x14ac:dyDescent="0.25">
      <c r="A18" t="s">
        <v>137</v>
      </c>
      <c r="B18" s="30">
        <f t="shared" si="1"/>
        <v>665</v>
      </c>
      <c r="C18" s="2">
        <v>378</v>
      </c>
      <c r="D18" s="30">
        <v>287</v>
      </c>
      <c r="E18" s="1">
        <f t="shared" si="0"/>
        <v>131.70731707317074</v>
      </c>
    </row>
    <row r="19" spans="1:5" ht="13.8" thickBot="1" x14ac:dyDescent="0.3">
      <c r="A19" s="6" t="s">
        <v>206</v>
      </c>
      <c r="B19" s="32">
        <f t="shared" si="1"/>
        <v>610</v>
      </c>
      <c r="C19" s="7">
        <v>372</v>
      </c>
      <c r="D19" s="32">
        <v>238</v>
      </c>
      <c r="E19" s="8">
        <f t="shared" si="0"/>
        <v>156.30252100840337</v>
      </c>
    </row>
  </sheetData>
  <mergeCells count="6">
    <mergeCell ref="A1:E2"/>
    <mergeCell ref="A3:A4"/>
    <mergeCell ref="B3:B4"/>
    <mergeCell ref="C3:C4"/>
    <mergeCell ref="D3:D4"/>
    <mergeCell ref="E3:E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8"/>
  <sheetViews>
    <sheetView view="pageBreakPreview" topLeftCell="A274" zoomScaleNormal="100" zoomScaleSheetLayoutView="100" workbookViewId="0">
      <selection sqref="A1:J4"/>
    </sheetView>
  </sheetViews>
  <sheetFormatPr defaultRowHeight="13.2" x14ac:dyDescent="0.25"/>
  <cols>
    <col min="1" max="1" width="18.88671875" customWidth="1"/>
    <col min="2" max="2" width="9.5546875" customWidth="1"/>
    <col min="5" max="5" width="10.6640625" style="1" customWidth="1"/>
  </cols>
  <sheetData>
    <row r="1" spans="1:8" ht="13.8" thickBot="1" x14ac:dyDescent="0.3">
      <c r="A1" s="99" t="s">
        <v>28</v>
      </c>
      <c r="B1" s="99"/>
      <c r="C1" s="99"/>
      <c r="D1" s="99"/>
      <c r="E1" s="99"/>
      <c r="F1" s="99"/>
      <c r="G1" s="99"/>
      <c r="H1" s="99"/>
    </row>
    <row r="2" spans="1:8" x14ac:dyDescent="0.25">
      <c r="A2" s="105" t="s">
        <v>394</v>
      </c>
      <c r="B2" s="126" t="s">
        <v>27</v>
      </c>
      <c r="C2" s="127"/>
      <c r="D2" s="127"/>
      <c r="E2" s="128"/>
      <c r="F2" s="126" t="s">
        <v>26</v>
      </c>
      <c r="G2" s="127"/>
      <c r="H2" s="127"/>
    </row>
    <row r="3" spans="1:8" x14ac:dyDescent="0.25">
      <c r="A3" s="110"/>
      <c r="B3" s="122" t="s">
        <v>21</v>
      </c>
      <c r="C3" s="122" t="s">
        <v>22</v>
      </c>
      <c r="D3" s="122" t="s">
        <v>23</v>
      </c>
      <c r="E3" s="123" t="s">
        <v>360</v>
      </c>
      <c r="F3" s="121" t="s">
        <v>21</v>
      </c>
      <c r="G3" s="121" t="s">
        <v>24</v>
      </c>
      <c r="H3" s="124" t="s">
        <v>25</v>
      </c>
    </row>
    <row r="4" spans="1:8" ht="13.5" customHeight="1" thickBot="1" x14ac:dyDescent="0.3">
      <c r="A4" s="106"/>
      <c r="B4" s="114"/>
      <c r="C4" s="114"/>
      <c r="D4" s="114"/>
      <c r="E4" s="114"/>
      <c r="F4" s="114"/>
      <c r="G4" s="114"/>
      <c r="H4" s="125"/>
    </row>
    <row r="5" spans="1:8" x14ac:dyDescent="0.25">
      <c r="A5" s="36" t="s">
        <v>20</v>
      </c>
      <c r="B5" s="37">
        <v>69449</v>
      </c>
      <c r="C5" s="37">
        <v>35692</v>
      </c>
      <c r="D5" s="37">
        <v>33757</v>
      </c>
      <c r="E5" s="39">
        <v>105.73214444411529</v>
      </c>
      <c r="F5" s="38">
        <v>100</v>
      </c>
      <c r="G5" s="38">
        <v>100</v>
      </c>
      <c r="H5" s="38">
        <v>100</v>
      </c>
    </row>
    <row r="6" spans="1:8" x14ac:dyDescent="0.25">
      <c r="A6" s="11" t="s">
        <v>0</v>
      </c>
      <c r="B6" s="27">
        <v>2422</v>
      </c>
      <c r="C6" s="27">
        <v>1291</v>
      </c>
      <c r="D6" s="27">
        <v>1131</v>
      </c>
      <c r="E6" s="40">
        <v>114.14677276746242</v>
      </c>
      <c r="F6" s="33">
        <v>3.4874512231997583</v>
      </c>
      <c r="G6" s="33">
        <v>3.6170570435952034</v>
      </c>
      <c r="H6" s="33">
        <v>3.3504162099712653</v>
      </c>
    </row>
    <row r="7" spans="1:8" x14ac:dyDescent="0.25">
      <c r="A7" s="11" t="s">
        <v>1</v>
      </c>
      <c r="B7" s="27">
        <v>10354</v>
      </c>
      <c r="C7" s="27">
        <v>5287</v>
      </c>
      <c r="D7" s="27">
        <v>5067</v>
      </c>
      <c r="E7" s="40">
        <v>104.34181961713045</v>
      </c>
      <c r="F7" s="33">
        <v>14.908781983901855</v>
      </c>
      <c r="G7" s="33">
        <v>14.812843214165639</v>
      </c>
      <c r="H7" s="33">
        <v>15.010220102497259</v>
      </c>
    </row>
    <row r="8" spans="1:8" x14ac:dyDescent="0.25">
      <c r="A8" s="11" t="s">
        <v>2</v>
      </c>
      <c r="B8" s="27">
        <v>10829</v>
      </c>
      <c r="C8" s="27">
        <v>5723</v>
      </c>
      <c r="D8" s="27">
        <v>5106</v>
      </c>
      <c r="E8" s="40">
        <v>112.08382295338816</v>
      </c>
      <c r="F8" s="33">
        <v>15.592737116445161</v>
      </c>
      <c r="G8" s="33">
        <v>16.034405469012665</v>
      </c>
      <c r="H8" s="33">
        <v>15.125751695944546</v>
      </c>
    </row>
    <row r="9" spans="1:8" x14ac:dyDescent="0.25">
      <c r="A9" s="11" t="s">
        <v>3</v>
      </c>
      <c r="B9" s="27">
        <v>7210</v>
      </c>
      <c r="C9" s="27">
        <v>3794</v>
      </c>
      <c r="D9" s="27">
        <v>3416</v>
      </c>
      <c r="E9" s="40">
        <v>111.06557377049181</v>
      </c>
      <c r="F9" s="33">
        <v>10.381718959236274</v>
      </c>
      <c r="G9" s="33">
        <v>10.629833015801861</v>
      </c>
      <c r="H9" s="33">
        <v>10.119382646562194</v>
      </c>
    </row>
    <row r="10" spans="1:8" x14ac:dyDescent="0.25">
      <c r="A10" s="11" t="s">
        <v>4</v>
      </c>
      <c r="B10" s="27">
        <v>5307</v>
      </c>
      <c r="C10" s="27">
        <v>2683</v>
      </c>
      <c r="D10" s="27">
        <v>2624</v>
      </c>
      <c r="E10" s="40">
        <v>102.2484756097561</v>
      </c>
      <c r="F10" s="33">
        <v>7.6415787124364645</v>
      </c>
      <c r="G10" s="33">
        <v>7.5170906645746944</v>
      </c>
      <c r="H10" s="33">
        <v>7.77320259501733</v>
      </c>
    </row>
    <row r="11" spans="1:8" x14ac:dyDescent="0.25">
      <c r="A11" s="11" t="s">
        <v>5</v>
      </c>
      <c r="B11" s="27">
        <v>5000</v>
      </c>
      <c r="C11" s="27">
        <v>2489</v>
      </c>
      <c r="D11" s="27">
        <v>2511</v>
      </c>
      <c r="E11" s="40">
        <v>99.123855037833536</v>
      </c>
      <c r="F11" s="33">
        <v>7.1995277109821592</v>
      </c>
      <c r="G11" s="33">
        <v>6.9735514961335872</v>
      </c>
      <c r="H11" s="33">
        <v>7.4384572088751959</v>
      </c>
    </row>
    <row r="12" spans="1:8" x14ac:dyDescent="0.25">
      <c r="A12" s="11" t="s">
        <v>6</v>
      </c>
      <c r="B12" s="27">
        <v>4728</v>
      </c>
      <c r="C12" s="27">
        <v>2348</v>
      </c>
      <c r="D12" s="27">
        <v>2380</v>
      </c>
      <c r="E12" s="40">
        <v>98.655462184873954</v>
      </c>
      <c r="F12" s="33">
        <v>6.8078734035047299</v>
      </c>
      <c r="G12" s="33">
        <v>6.5785049871119581</v>
      </c>
      <c r="H12" s="33">
        <v>7.0503895488343158</v>
      </c>
    </row>
    <row r="13" spans="1:8" x14ac:dyDescent="0.25">
      <c r="A13" s="11" t="s">
        <v>7</v>
      </c>
      <c r="B13" s="27">
        <v>4199</v>
      </c>
      <c r="C13" s="27">
        <v>2147</v>
      </c>
      <c r="D13" s="27">
        <v>2052</v>
      </c>
      <c r="E13" s="40">
        <v>104.62962962962963</v>
      </c>
      <c r="F13" s="33">
        <v>6.0461633716828178</v>
      </c>
      <c r="G13" s="33">
        <v>6.0153535806343159</v>
      </c>
      <c r="H13" s="33">
        <v>6.0787392244571494</v>
      </c>
    </row>
    <row r="14" spans="1:8" x14ac:dyDescent="0.25">
      <c r="A14" s="11" t="s">
        <v>8</v>
      </c>
      <c r="B14" s="27">
        <v>4058</v>
      </c>
      <c r="C14" s="27">
        <v>2044</v>
      </c>
      <c r="D14" s="27">
        <v>2014</v>
      </c>
      <c r="E14" s="40">
        <v>101.48957298907646</v>
      </c>
      <c r="F14" s="33">
        <v>5.8431366902331208</v>
      </c>
      <c r="G14" s="33">
        <v>5.7267735066681613</v>
      </c>
      <c r="H14" s="33">
        <v>5.9661699795597949</v>
      </c>
    </row>
    <row r="15" spans="1:8" x14ac:dyDescent="0.25">
      <c r="A15" s="11" t="s">
        <v>9</v>
      </c>
      <c r="B15" s="27">
        <v>3343</v>
      </c>
      <c r="C15" s="27">
        <v>1703</v>
      </c>
      <c r="D15" s="27">
        <v>1640</v>
      </c>
      <c r="E15" s="40">
        <v>103.84146341463415</v>
      </c>
      <c r="F15" s="33">
        <v>4.8136042275626716</v>
      </c>
      <c r="G15" s="33">
        <v>4.7713773394598231</v>
      </c>
      <c r="H15" s="33">
        <v>4.8582516218858309</v>
      </c>
    </row>
    <row r="16" spans="1:8" x14ac:dyDescent="0.25">
      <c r="A16" s="11" t="s">
        <v>10</v>
      </c>
      <c r="B16" s="27">
        <v>2836</v>
      </c>
      <c r="C16" s="27">
        <v>1464</v>
      </c>
      <c r="D16" s="27">
        <v>1372</v>
      </c>
      <c r="E16" s="40">
        <v>106.70553935860059</v>
      </c>
      <c r="F16" s="33">
        <v>4.0835721176690809</v>
      </c>
      <c r="G16" s="33">
        <v>4.1017594979267065</v>
      </c>
      <c r="H16" s="33">
        <v>4.0643422105044875</v>
      </c>
    </row>
    <row r="17" spans="1:10" x14ac:dyDescent="0.25">
      <c r="A17" s="11" t="s">
        <v>11</v>
      </c>
      <c r="B17" s="27">
        <v>2323</v>
      </c>
      <c r="C17" s="27">
        <v>1136</v>
      </c>
      <c r="D17" s="27">
        <v>1187</v>
      </c>
      <c r="E17" s="40">
        <v>95.703454085930915</v>
      </c>
      <c r="F17" s="33">
        <v>3.3449005745223115</v>
      </c>
      <c r="G17" s="33">
        <v>3.1827860585005041</v>
      </c>
      <c r="H17" s="33">
        <v>3.5163077287673667</v>
      </c>
      <c r="J17" s="4"/>
    </row>
    <row r="18" spans="1:10" x14ac:dyDescent="0.25">
      <c r="A18" s="11" t="s">
        <v>12</v>
      </c>
      <c r="B18" s="27">
        <v>1985</v>
      </c>
      <c r="C18" s="27">
        <v>992</v>
      </c>
      <c r="D18" s="27">
        <v>993</v>
      </c>
      <c r="E18" s="40">
        <v>99.899295065458205</v>
      </c>
      <c r="F18" s="33">
        <v>2.8582125012599175</v>
      </c>
      <c r="G18" s="33">
        <v>2.7793343046060741</v>
      </c>
      <c r="H18" s="33">
        <v>2.9416121100808721</v>
      </c>
    </row>
    <row r="19" spans="1:10" x14ac:dyDescent="0.25">
      <c r="A19" s="11" t="s">
        <v>13</v>
      </c>
      <c r="B19" s="27">
        <v>1697</v>
      </c>
      <c r="C19" s="27">
        <v>882</v>
      </c>
      <c r="D19" s="27">
        <v>815</v>
      </c>
      <c r="E19" s="40">
        <v>108.22085889570552</v>
      </c>
      <c r="F19" s="33">
        <v>2.4435197051073452</v>
      </c>
      <c r="G19" s="33">
        <v>2.4711419926033846</v>
      </c>
      <c r="H19" s="33">
        <v>2.4143140681932636</v>
      </c>
    </row>
    <row r="20" spans="1:10" x14ac:dyDescent="0.25">
      <c r="A20" s="11" t="s">
        <v>14</v>
      </c>
      <c r="B20" s="27">
        <v>1267</v>
      </c>
      <c r="C20" s="27">
        <v>712</v>
      </c>
      <c r="D20" s="27">
        <v>555</v>
      </c>
      <c r="E20" s="40">
        <v>128.2882882882883</v>
      </c>
      <c r="F20" s="33">
        <v>1.8243603219628792</v>
      </c>
      <c r="G20" s="33">
        <v>1.9948447831446823</v>
      </c>
      <c r="H20" s="33">
        <v>1.6441034452113636</v>
      </c>
    </row>
    <row r="21" spans="1:10" x14ac:dyDescent="0.25">
      <c r="A21" s="11" t="s">
        <v>15</v>
      </c>
      <c r="B21" s="27">
        <v>878</v>
      </c>
      <c r="C21" s="27">
        <v>478</v>
      </c>
      <c r="D21" s="27">
        <v>400</v>
      </c>
      <c r="E21" s="40">
        <v>119.5</v>
      </c>
      <c r="F21" s="33">
        <v>1.2642370660484672</v>
      </c>
      <c r="G21" s="33">
        <v>1.3392356830662333</v>
      </c>
      <c r="H21" s="33">
        <v>1.1849394199721539</v>
      </c>
    </row>
    <row r="22" spans="1:10" x14ac:dyDescent="0.25">
      <c r="A22" s="11" t="s">
        <v>16</v>
      </c>
      <c r="B22" s="27">
        <v>412</v>
      </c>
      <c r="C22" s="27">
        <v>230</v>
      </c>
      <c r="D22" s="27">
        <v>182</v>
      </c>
      <c r="E22" s="40">
        <v>126.37362637362638</v>
      </c>
      <c r="F22" s="33">
        <v>0.59324108338492998</v>
      </c>
      <c r="G22" s="33">
        <v>0.64440210691471478</v>
      </c>
      <c r="H22" s="33">
        <v>0.53914743608733007</v>
      </c>
    </row>
    <row r="23" spans="1:10" x14ac:dyDescent="0.25">
      <c r="A23" s="11" t="s">
        <v>17</v>
      </c>
      <c r="B23" s="27">
        <v>304</v>
      </c>
      <c r="C23" s="27">
        <v>149</v>
      </c>
      <c r="D23" s="27">
        <v>155</v>
      </c>
      <c r="E23" s="40">
        <v>96.129032258064512</v>
      </c>
      <c r="F23" s="33">
        <v>0.43773128482771528</v>
      </c>
      <c r="G23" s="33">
        <v>0.41746049534909785</v>
      </c>
      <c r="H23" s="33">
        <v>0.45916402523920963</v>
      </c>
    </row>
    <row r="24" spans="1:10" x14ac:dyDescent="0.25">
      <c r="A24" s="11" t="s">
        <v>18</v>
      </c>
      <c r="B24" s="27">
        <v>297</v>
      </c>
      <c r="C24" s="27">
        <v>140</v>
      </c>
      <c r="D24" s="27">
        <v>157</v>
      </c>
      <c r="E24" s="40">
        <v>89.171974522292999</v>
      </c>
      <c r="F24" s="33">
        <v>0.4276519460323403</v>
      </c>
      <c r="G24" s="33">
        <v>0.39224476073069597</v>
      </c>
      <c r="H24" s="33">
        <v>0.46508872233907039</v>
      </c>
    </row>
    <row r="25" spans="1:10" ht="13.8" thickBot="1" x14ac:dyDescent="0.3">
      <c r="A25" s="6" t="s">
        <v>19</v>
      </c>
      <c r="B25" s="35">
        <v>18.683342754852081</v>
      </c>
      <c r="C25" s="35">
        <v>18.263138278046963</v>
      </c>
      <c r="D25" s="35">
        <v>19.112995426829269</v>
      </c>
      <c r="E25" s="41" t="s">
        <v>29</v>
      </c>
      <c r="F25" s="34" t="s">
        <v>29</v>
      </c>
      <c r="G25" s="34" t="s">
        <v>29</v>
      </c>
      <c r="H25" s="34" t="s">
        <v>29</v>
      </c>
    </row>
    <row r="26" spans="1:10" x14ac:dyDescent="0.25">
      <c r="B26" s="2"/>
      <c r="C26" s="2"/>
      <c r="D26" s="2"/>
    </row>
    <row r="27" spans="1:10" x14ac:dyDescent="0.25">
      <c r="B27" s="2"/>
      <c r="C27" s="2"/>
      <c r="D27" s="2"/>
    </row>
    <row r="28" spans="1:10" x14ac:dyDescent="0.25">
      <c r="B28" s="2"/>
      <c r="C28" s="2"/>
      <c r="D28" s="2"/>
    </row>
    <row r="31" spans="1:10" ht="13.8" thickBot="1" x14ac:dyDescent="0.3">
      <c r="A31" s="99" t="s">
        <v>28</v>
      </c>
      <c r="B31" s="99"/>
      <c r="C31" s="99"/>
      <c r="D31" s="99"/>
      <c r="E31" s="99"/>
      <c r="F31" s="99"/>
      <c r="G31" s="99"/>
      <c r="H31" s="99"/>
    </row>
    <row r="32" spans="1:10" x14ac:dyDescent="0.25">
      <c r="A32" s="105" t="s">
        <v>44</v>
      </c>
      <c r="B32" s="126" t="s">
        <v>27</v>
      </c>
      <c r="C32" s="127"/>
      <c r="D32" s="127"/>
      <c r="E32" s="128"/>
      <c r="F32" s="126" t="s">
        <v>26</v>
      </c>
      <c r="G32" s="127"/>
      <c r="H32" s="127"/>
    </row>
    <row r="33" spans="1:8" ht="12.75" customHeight="1" x14ac:dyDescent="0.25">
      <c r="A33" s="110"/>
      <c r="B33" s="122" t="s">
        <v>21</v>
      </c>
      <c r="C33" s="122" t="s">
        <v>22</v>
      </c>
      <c r="D33" s="122" t="s">
        <v>23</v>
      </c>
      <c r="E33" s="123" t="s">
        <v>360</v>
      </c>
      <c r="F33" s="121" t="s">
        <v>21</v>
      </c>
      <c r="G33" s="121" t="s">
        <v>24</v>
      </c>
      <c r="H33" s="124" t="s">
        <v>25</v>
      </c>
    </row>
    <row r="34" spans="1:8" ht="13.8" thickBot="1" x14ac:dyDescent="0.3">
      <c r="A34" s="106"/>
      <c r="B34" s="114"/>
      <c r="C34" s="114"/>
      <c r="D34" s="114"/>
      <c r="E34" s="114"/>
      <c r="F34" s="114"/>
      <c r="G34" s="114"/>
      <c r="H34" s="125"/>
    </row>
    <row r="35" spans="1:8" x14ac:dyDescent="0.25">
      <c r="A35" s="36" t="s">
        <v>20</v>
      </c>
      <c r="B35" s="37">
        <v>6569</v>
      </c>
      <c r="C35" s="37">
        <v>3282</v>
      </c>
      <c r="D35" s="37">
        <v>3287</v>
      </c>
      <c r="E35" s="39">
        <v>99.847885609978704</v>
      </c>
      <c r="F35" s="38">
        <v>100</v>
      </c>
      <c r="G35" s="38">
        <v>100</v>
      </c>
      <c r="H35" s="38">
        <v>100</v>
      </c>
    </row>
    <row r="36" spans="1:8" x14ac:dyDescent="0.25">
      <c r="A36" s="11" t="s">
        <v>0</v>
      </c>
      <c r="B36" s="27">
        <v>237</v>
      </c>
      <c r="C36" s="27">
        <v>118</v>
      </c>
      <c r="D36" s="27">
        <v>119</v>
      </c>
      <c r="E36" s="40">
        <v>99.159663865546221</v>
      </c>
      <c r="F36" s="33">
        <v>3.6078550768762367</v>
      </c>
      <c r="G36" s="33">
        <v>3.5953686776355882</v>
      </c>
      <c r="H36" s="33">
        <v>3.620322482506845</v>
      </c>
    </row>
    <row r="37" spans="1:8" x14ac:dyDescent="0.25">
      <c r="A37" s="11" t="s">
        <v>1</v>
      </c>
      <c r="B37" s="27">
        <v>1222</v>
      </c>
      <c r="C37" s="27">
        <v>596</v>
      </c>
      <c r="D37" s="27">
        <v>626</v>
      </c>
      <c r="E37" s="40">
        <v>95.2076677316294</v>
      </c>
      <c r="F37" s="33">
        <v>18.602527020855533</v>
      </c>
      <c r="G37" s="33">
        <v>18.159658744667887</v>
      </c>
      <c r="H37" s="33">
        <v>19.04472163066626</v>
      </c>
    </row>
    <row r="38" spans="1:8" x14ac:dyDescent="0.25">
      <c r="A38" s="11" t="s">
        <v>2</v>
      </c>
      <c r="B38" s="27">
        <v>1253</v>
      </c>
      <c r="C38" s="27">
        <v>612</v>
      </c>
      <c r="D38" s="27">
        <v>641</v>
      </c>
      <c r="E38" s="40">
        <v>95.475819032761308</v>
      </c>
      <c r="F38" s="33">
        <v>19.074440554117825</v>
      </c>
      <c r="G38" s="33">
        <v>18.647166361974406</v>
      </c>
      <c r="H38" s="33">
        <v>19.501064800730148</v>
      </c>
    </row>
    <row r="39" spans="1:8" x14ac:dyDescent="0.25">
      <c r="A39" s="11" t="s">
        <v>3</v>
      </c>
      <c r="B39" s="27">
        <v>824</v>
      </c>
      <c r="C39" s="27">
        <v>428</v>
      </c>
      <c r="D39" s="27">
        <v>396</v>
      </c>
      <c r="E39" s="40">
        <v>108.08080808080808</v>
      </c>
      <c r="F39" s="33">
        <v>12.543766174455778</v>
      </c>
      <c r="G39" s="33">
        <v>13.04082876294942</v>
      </c>
      <c r="H39" s="33">
        <v>12.047459689686644</v>
      </c>
    </row>
    <row r="40" spans="1:8" x14ac:dyDescent="0.25">
      <c r="A40" s="11" t="s">
        <v>4</v>
      </c>
      <c r="B40" s="27">
        <v>580</v>
      </c>
      <c r="C40" s="27">
        <v>302</v>
      </c>
      <c r="D40" s="27">
        <v>278</v>
      </c>
      <c r="E40" s="40">
        <v>108.63309352517986</v>
      </c>
      <c r="F40" s="33">
        <v>8.8293499771654744</v>
      </c>
      <c r="G40" s="33">
        <v>9.2017062766605733</v>
      </c>
      <c r="H40" s="33">
        <v>8.457560085184058</v>
      </c>
    </row>
    <row r="41" spans="1:8" x14ac:dyDescent="0.25">
      <c r="A41" s="11" t="s">
        <v>5</v>
      </c>
      <c r="B41" s="27">
        <v>502</v>
      </c>
      <c r="C41" s="27">
        <v>254</v>
      </c>
      <c r="D41" s="27">
        <v>248</v>
      </c>
      <c r="E41" s="40">
        <v>102.41935483870968</v>
      </c>
      <c r="F41" s="33">
        <v>7.6419546354087382</v>
      </c>
      <c r="G41" s="33">
        <v>7.7391834247410118</v>
      </c>
      <c r="H41" s="33">
        <v>7.5448737450562824</v>
      </c>
    </row>
    <row r="42" spans="1:8" x14ac:dyDescent="0.25">
      <c r="A42" s="11" t="s">
        <v>6</v>
      </c>
      <c r="B42" s="27">
        <v>397</v>
      </c>
      <c r="C42" s="27">
        <v>183</v>
      </c>
      <c r="D42" s="27">
        <v>214</v>
      </c>
      <c r="E42" s="40">
        <v>85.514018691588788</v>
      </c>
      <c r="F42" s="33">
        <v>6.0435378291977466</v>
      </c>
      <c r="G42" s="33">
        <v>5.5758683729433276</v>
      </c>
      <c r="H42" s="33">
        <v>6.5104958929114698</v>
      </c>
    </row>
    <row r="43" spans="1:8" x14ac:dyDescent="0.25">
      <c r="A43" s="11" t="s">
        <v>7</v>
      </c>
      <c r="B43" s="27">
        <v>299</v>
      </c>
      <c r="C43" s="27">
        <v>171</v>
      </c>
      <c r="D43" s="27">
        <v>128</v>
      </c>
      <c r="E43" s="40">
        <v>133.59375</v>
      </c>
      <c r="F43" s="33">
        <v>4.5516821434008223</v>
      </c>
      <c r="G43" s="33">
        <v>5.210237659963437</v>
      </c>
      <c r="H43" s="33">
        <v>3.8941283845451782</v>
      </c>
    </row>
    <row r="44" spans="1:8" x14ac:dyDescent="0.25">
      <c r="A44" s="11" t="s">
        <v>8</v>
      </c>
      <c r="B44" s="27">
        <v>274</v>
      </c>
      <c r="C44" s="27">
        <v>137</v>
      </c>
      <c r="D44" s="27">
        <v>137</v>
      </c>
      <c r="E44" s="40">
        <v>100</v>
      </c>
      <c r="F44" s="33">
        <v>4.1711067133505857</v>
      </c>
      <c r="G44" s="33">
        <v>4.1742839731870811</v>
      </c>
      <c r="H44" s="33">
        <v>4.1679342865835105</v>
      </c>
    </row>
    <row r="45" spans="1:8" x14ac:dyDescent="0.25">
      <c r="A45" s="11" t="s">
        <v>9</v>
      </c>
      <c r="B45" s="27">
        <v>262</v>
      </c>
      <c r="C45" s="27">
        <v>132</v>
      </c>
      <c r="D45" s="27">
        <v>130</v>
      </c>
      <c r="E45" s="40">
        <v>101.53846153846153</v>
      </c>
      <c r="F45" s="33">
        <v>3.9884305069264729</v>
      </c>
      <c r="G45" s="33">
        <v>4.0219378427787937</v>
      </c>
      <c r="H45" s="33">
        <v>3.9549741405536962</v>
      </c>
    </row>
    <row r="46" spans="1:8" x14ac:dyDescent="0.25">
      <c r="A46" s="11" t="s">
        <v>10</v>
      </c>
      <c r="B46" s="27">
        <v>240</v>
      </c>
      <c r="C46" s="27">
        <v>126</v>
      </c>
      <c r="D46" s="27">
        <v>114</v>
      </c>
      <c r="E46" s="40">
        <v>110.52631578947368</v>
      </c>
      <c r="F46" s="33">
        <v>3.6535241284822653</v>
      </c>
      <c r="G46" s="33">
        <v>3.8391224862888484</v>
      </c>
      <c r="H46" s="33">
        <v>3.4682080924855492</v>
      </c>
    </row>
    <row r="47" spans="1:8" x14ac:dyDescent="0.25">
      <c r="A47" s="11" t="s">
        <v>11</v>
      </c>
      <c r="B47" s="27">
        <v>171</v>
      </c>
      <c r="C47" s="27">
        <v>82</v>
      </c>
      <c r="D47" s="27">
        <v>89</v>
      </c>
      <c r="E47" s="40">
        <v>92.134831460674164</v>
      </c>
      <c r="F47" s="33">
        <v>2.6031359415436142</v>
      </c>
      <c r="G47" s="33">
        <v>2.4984765386959169</v>
      </c>
      <c r="H47" s="33">
        <v>2.7076361423790689</v>
      </c>
    </row>
    <row r="48" spans="1:8" x14ac:dyDescent="0.25">
      <c r="A48" s="11" t="s">
        <v>12</v>
      </c>
      <c r="B48" s="27">
        <v>137</v>
      </c>
      <c r="C48" s="27">
        <v>64</v>
      </c>
      <c r="D48" s="27">
        <v>73</v>
      </c>
      <c r="E48" s="40">
        <v>87.671232876712324</v>
      </c>
      <c r="F48" s="33">
        <v>2.0855533566752928</v>
      </c>
      <c r="G48" s="33">
        <v>1.9500304692260817</v>
      </c>
      <c r="H48" s="33">
        <v>2.2208700943109219</v>
      </c>
    </row>
    <row r="49" spans="1:8" x14ac:dyDescent="0.25">
      <c r="A49" s="11" t="s">
        <v>13</v>
      </c>
      <c r="B49" s="27">
        <v>74</v>
      </c>
      <c r="C49" s="27">
        <v>31</v>
      </c>
      <c r="D49" s="27">
        <v>43</v>
      </c>
      <c r="E49" s="40">
        <v>72.093023255813947</v>
      </c>
      <c r="F49" s="33">
        <v>1.1265032729486983</v>
      </c>
      <c r="G49" s="33">
        <v>0.94454600853138326</v>
      </c>
      <c r="H49" s="33">
        <v>1.3081837541831458</v>
      </c>
    </row>
    <row r="50" spans="1:8" x14ac:dyDescent="0.25">
      <c r="A50" s="11" t="s">
        <v>14</v>
      </c>
      <c r="B50" s="27">
        <v>48</v>
      </c>
      <c r="C50" s="27">
        <v>28</v>
      </c>
      <c r="D50" s="27">
        <v>20</v>
      </c>
      <c r="E50" s="40">
        <v>140</v>
      </c>
      <c r="F50" s="33">
        <v>0.73070482569645301</v>
      </c>
      <c r="G50" s="33">
        <v>0.85313833028641073</v>
      </c>
      <c r="H50" s="33">
        <v>0.60845756008518403</v>
      </c>
    </row>
    <row r="51" spans="1:8" x14ac:dyDescent="0.25">
      <c r="A51" s="11" t="s">
        <v>15</v>
      </c>
      <c r="B51" s="27">
        <v>31</v>
      </c>
      <c r="C51" s="27">
        <v>15</v>
      </c>
      <c r="D51" s="27">
        <v>16</v>
      </c>
      <c r="E51" s="40">
        <v>93.75</v>
      </c>
      <c r="F51" s="33">
        <v>0.47191353326229257</v>
      </c>
      <c r="G51" s="33">
        <v>0.45703839122486289</v>
      </c>
      <c r="H51" s="33">
        <v>0.48676604806814727</v>
      </c>
    </row>
    <row r="52" spans="1:8" x14ac:dyDescent="0.25">
      <c r="A52" s="11" t="s">
        <v>16</v>
      </c>
      <c r="B52" s="27">
        <v>6</v>
      </c>
      <c r="C52" s="27">
        <v>3</v>
      </c>
      <c r="D52" s="27">
        <v>3</v>
      </c>
      <c r="E52" s="40">
        <v>100</v>
      </c>
      <c r="F52" s="33">
        <v>9.1338103212056626E-2</v>
      </c>
      <c r="G52" s="33">
        <v>9.1407678244972576E-2</v>
      </c>
      <c r="H52" s="33">
        <v>9.1268634012777614E-2</v>
      </c>
    </row>
    <row r="53" spans="1:8" x14ac:dyDescent="0.25">
      <c r="A53" s="11" t="s">
        <v>17</v>
      </c>
      <c r="B53" s="27">
        <v>9</v>
      </c>
      <c r="C53" s="27">
        <v>0</v>
      </c>
      <c r="D53" s="27">
        <v>9</v>
      </c>
      <c r="E53" s="40">
        <v>0</v>
      </c>
      <c r="F53" s="33">
        <v>0.13700715481808495</v>
      </c>
      <c r="G53" s="33">
        <v>0</v>
      </c>
      <c r="H53" s="33">
        <v>0.27380590203833283</v>
      </c>
    </row>
    <row r="54" spans="1:8" x14ac:dyDescent="0.25">
      <c r="A54" s="11" t="s">
        <v>18</v>
      </c>
      <c r="B54" s="27">
        <v>3</v>
      </c>
      <c r="C54" s="27">
        <v>0</v>
      </c>
      <c r="D54" s="27">
        <v>3</v>
      </c>
      <c r="E54" s="40">
        <v>0</v>
      </c>
      <c r="F54" s="33">
        <v>4.5669051606028313E-2</v>
      </c>
      <c r="G54" s="33">
        <v>0</v>
      </c>
      <c r="H54" s="33">
        <v>9.1268634012777614E-2</v>
      </c>
    </row>
    <row r="55" spans="1:8" ht="13.8" thickBot="1" x14ac:dyDescent="0.3">
      <c r="A55" s="6" t="s">
        <v>19</v>
      </c>
      <c r="B55" s="35">
        <v>13.47390776699029</v>
      </c>
      <c r="C55" s="35">
        <v>13.679906542056074</v>
      </c>
      <c r="D55" s="35">
        <v>13.251262626262626</v>
      </c>
      <c r="E55" s="41" t="s">
        <v>29</v>
      </c>
      <c r="F55" s="34" t="s">
        <v>29</v>
      </c>
      <c r="G55" s="34" t="s">
        <v>29</v>
      </c>
      <c r="H55" s="34" t="s">
        <v>29</v>
      </c>
    </row>
    <row r="56" spans="1:8" x14ac:dyDescent="0.25">
      <c r="B56" s="2"/>
      <c r="C56" s="2"/>
      <c r="D56" s="2"/>
    </row>
    <row r="57" spans="1:8" x14ac:dyDescent="0.25">
      <c r="B57" s="2"/>
      <c r="C57" s="2"/>
      <c r="D57" s="2"/>
    </row>
    <row r="58" spans="1:8" x14ac:dyDescent="0.25">
      <c r="B58" s="2"/>
      <c r="C58" s="2"/>
      <c r="D58" s="2"/>
    </row>
    <row r="61" spans="1:8" ht="13.8" thickBot="1" x14ac:dyDescent="0.3">
      <c r="A61" s="99" t="s">
        <v>28</v>
      </c>
      <c r="B61" s="99"/>
      <c r="C61" s="99"/>
      <c r="D61" s="99"/>
      <c r="E61" s="99"/>
      <c r="F61" s="99"/>
      <c r="G61" s="99"/>
      <c r="H61" s="99"/>
    </row>
    <row r="62" spans="1:8" ht="12.75" customHeight="1" x14ac:dyDescent="0.25">
      <c r="A62" s="105" t="s">
        <v>361</v>
      </c>
      <c r="B62" s="126" t="s">
        <v>27</v>
      </c>
      <c r="C62" s="127"/>
      <c r="D62" s="127"/>
      <c r="E62" s="128"/>
      <c r="F62" s="126" t="s">
        <v>26</v>
      </c>
      <c r="G62" s="127"/>
      <c r="H62" s="127"/>
    </row>
    <row r="63" spans="1:8" ht="12.75" customHeight="1" x14ac:dyDescent="0.25">
      <c r="A63" s="110"/>
      <c r="B63" s="122" t="s">
        <v>21</v>
      </c>
      <c r="C63" s="122" t="s">
        <v>22</v>
      </c>
      <c r="D63" s="122" t="s">
        <v>23</v>
      </c>
      <c r="E63" s="123" t="s">
        <v>360</v>
      </c>
      <c r="F63" s="121" t="s">
        <v>21</v>
      </c>
      <c r="G63" s="121" t="s">
        <v>24</v>
      </c>
      <c r="H63" s="124" t="s">
        <v>25</v>
      </c>
    </row>
    <row r="64" spans="1:8" ht="13.8" thickBot="1" x14ac:dyDescent="0.3">
      <c r="A64" s="106"/>
      <c r="B64" s="114"/>
      <c r="C64" s="114"/>
      <c r="D64" s="114"/>
      <c r="E64" s="114"/>
      <c r="F64" s="114"/>
      <c r="G64" s="114"/>
      <c r="H64" s="125"/>
    </row>
    <row r="65" spans="1:8" x14ac:dyDescent="0.25">
      <c r="A65" s="36" t="s">
        <v>20</v>
      </c>
      <c r="B65" s="37">
        <v>962</v>
      </c>
      <c r="C65" s="37">
        <v>472</v>
      </c>
      <c r="D65" s="37">
        <v>490</v>
      </c>
      <c r="E65" s="39">
        <v>96.326530612244895</v>
      </c>
      <c r="F65" s="38">
        <v>100</v>
      </c>
      <c r="G65" s="38">
        <v>100</v>
      </c>
      <c r="H65" s="38">
        <v>100</v>
      </c>
    </row>
    <row r="66" spans="1:8" x14ac:dyDescent="0.25">
      <c r="A66" s="11" t="s">
        <v>0</v>
      </c>
      <c r="B66" s="27">
        <v>28</v>
      </c>
      <c r="C66" s="27">
        <v>16</v>
      </c>
      <c r="D66" s="27">
        <v>12</v>
      </c>
      <c r="E66" s="40">
        <v>133.33333333333334</v>
      </c>
      <c r="F66" s="33">
        <v>2.9106029106029108</v>
      </c>
      <c r="G66" s="33">
        <v>3.3898305084745761</v>
      </c>
      <c r="H66" s="33">
        <v>2.4489795918367347</v>
      </c>
    </row>
    <row r="67" spans="1:8" x14ac:dyDescent="0.25">
      <c r="A67" s="11" t="s">
        <v>1</v>
      </c>
      <c r="B67" s="27">
        <v>133</v>
      </c>
      <c r="C67" s="27">
        <v>63</v>
      </c>
      <c r="D67" s="27">
        <v>70</v>
      </c>
      <c r="E67" s="40">
        <v>90</v>
      </c>
      <c r="F67" s="33">
        <v>13.825363825363825</v>
      </c>
      <c r="G67" s="33">
        <v>13.347457627118644</v>
      </c>
      <c r="H67" s="33">
        <v>14.285714285714286</v>
      </c>
    </row>
    <row r="68" spans="1:8" x14ac:dyDescent="0.25">
      <c r="A68" s="11" t="s">
        <v>2</v>
      </c>
      <c r="B68" s="27">
        <v>121</v>
      </c>
      <c r="C68" s="27">
        <v>53</v>
      </c>
      <c r="D68" s="27">
        <v>68</v>
      </c>
      <c r="E68" s="40">
        <v>77.941176470588232</v>
      </c>
      <c r="F68" s="33">
        <v>12.577962577962579</v>
      </c>
      <c r="G68" s="33">
        <v>11.228813559322035</v>
      </c>
      <c r="H68" s="33">
        <v>13.877551020408163</v>
      </c>
    </row>
    <row r="69" spans="1:8" x14ac:dyDescent="0.25">
      <c r="A69" s="11" t="s">
        <v>3</v>
      </c>
      <c r="B69" s="27">
        <v>105</v>
      </c>
      <c r="C69" s="27">
        <v>49</v>
      </c>
      <c r="D69" s="27">
        <v>56</v>
      </c>
      <c r="E69" s="40">
        <v>87.5</v>
      </c>
      <c r="F69" s="33">
        <v>10.914760914760915</v>
      </c>
      <c r="G69" s="33">
        <v>10.381355932203389</v>
      </c>
      <c r="H69" s="33">
        <v>11.428571428571429</v>
      </c>
    </row>
    <row r="70" spans="1:8" x14ac:dyDescent="0.25">
      <c r="A70" s="11" t="s">
        <v>4</v>
      </c>
      <c r="B70" s="27">
        <v>75</v>
      </c>
      <c r="C70" s="27">
        <v>49</v>
      </c>
      <c r="D70" s="27">
        <v>26</v>
      </c>
      <c r="E70" s="40">
        <v>188.46153846153845</v>
      </c>
      <c r="F70" s="33">
        <v>7.7962577962577964</v>
      </c>
      <c r="G70" s="33">
        <v>10.381355932203389</v>
      </c>
      <c r="H70" s="33">
        <v>5.3061224489795915</v>
      </c>
    </row>
    <row r="71" spans="1:8" x14ac:dyDescent="0.25">
      <c r="A71" s="11" t="s">
        <v>5</v>
      </c>
      <c r="B71" s="27">
        <v>66</v>
      </c>
      <c r="C71" s="27">
        <v>33</v>
      </c>
      <c r="D71" s="27">
        <v>33</v>
      </c>
      <c r="E71" s="40">
        <v>100</v>
      </c>
      <c r="F71" s="33">
        <v>6.8607068607068609</v>
      </c>
      <c r="G71" s="33">
        <v>6.9915254237288131</v>
      </c>
      <c r="H71" s="33">
        <v>6.7346938775510203</v>
      </c>
    </row>
    <row r="72" spans="1:8" x14ac:dyDescent="0.25">
      <c r="A72" s="11" t="s">
        <v>6</v>
      </c>
      <c r="B72" s="27">
        <v>86</v>
      </c>
      <c r="C72" s="27">
        <v>43</v>
      </c>
      <c r="D72" s="27">
        <v>43</v>
      </c>
      <c r="E72" s="40">
        <v>100</v>
      </c>
      <c r="F72" s="33">
        <v>8.9397089397089395</v>
      </c>
      <c r="G72" s="33">
        <v>9.1101694915254239</v>
      </c>
      <c r="H72" s="33">
        <v>8.7755102040816322</v>
      </c>
    </row>
    <row r="73" spans="1:8" x14ac:dyDescent="0.25">
      <c r="A73" s="11" t="s">
        <v>7</v>
      </c>
      <c r="B73" s="27">
        <v>66</v>
      </c>
      <c r="C73" s="27">
        <v>28</v>
      </c>
      <c r="D73" s="27">
        <v>38</v>
      </c>
      <c r="E73" s="40">
        <v>73.684210526315795</v>
      </c>
      <c r="F73" s="33">
        <v>6.8607068607068609</v>
      </c>
      <c r="G73" s="33">
        <v>5.9322033898305087</v>
      </c>
      <c r="H73" s="33">
        <v>7.7551020408163263</v>
      </c>
    </row>
    <row r="74" spans="1:8" x14ac:dyDescent="0.25">
      <c r="A74" s="11" t="s">
        <v>8</v>
      </c>
      <c r="B74" s="27">
        <v>68</v>
      </c>
      <c r="C74" s="27">
        <v>30</v>
      </c>
      <c r="D74" s="27">
        <v>38</v>
      </c>
      <c r="E74" s="40">
        <v>78.94736842105263</v>
      </c>
      <c r="F74" s="33">
        <v>7.0686070686070686</v>
      </c>
      <c r="G74" s="33">
        <v>6.3559322033898304</v>
      </c>
      <c r="H74" s="33">
        <v>7.7551020408163263</v>
      </c>
    </row>
    <row r="75" spans="1:8" x14ac:dyDescent="0.25">
      <c r="A75" s="11" t="s">
        <v>9</v>
      </c>
      <c r="B75" s="27">
        <v>43</v>
      </c>
      <c r="C75" s="27">
        <v>21</v>
      </c>
      <c r="D75" s="27">
        <v>22</v>
      </c>
      <c r="E75" s="40">
        <v>95.454545454545453</v>
      </c>
      <c r="F75" s="33">
        <v>4.4698544698544698</v>
      </c>
      <c r="G75" s="33">
        <v>4.4491525423728815</v>
      </c>
      <c r="H75" s="33">
        <v>4.4897959183673466</v>
      </c>
    </row>
    <row r="76" spans="1:8" x14ac:dyDescent="0.25">
      <c r="A76" s="11" t="s">
        <v>10</v>
      </c>
      <c r="B76" s="27">
        <v>42</v>
      </c>
      <c r="C76" s="27">
        <v>25</v>
      </c>
      <c r="D76" s="27">
        <v>17</v>
      </c>
      <c r="E76" s="40">
        <v>147.05882352941177</v>
      </c>
      <c r="F76" s="33">
        <v>4.3659043659043659</v>
      </c>
      <c r="G76" s="33">
        <v>5.2966101694915251</v>
      </c>
      <c r="H76" s="33">
        <v>3.4693877551020407</v>
      </c>
    </row>
    <row r="77" spans="1:8" x14ac:dyDescent="0.25">
      <c r="A77" s="11" t="s">
        <v>11</v>
      </c>
      <c r="B77" s="27">
        <v>34</v>
      </c>
      <c r="C77" s="27">
        <v>16</v>
      </c>
      <c r="D77" s="27">
        <v>18</v>
      </c>
      <c r="E77" s="40">
        <v>88.888888888888886</v>
      </c>
      <c r="F77" s="33">
        <v>3.5343035343035343</v>
      </c>
      <c r="G77" s="33">
        <v>3.3898305084745761</v>
      </c>
      <c r="H77" s="33">
        <v>3.6734693877551021</v>
      </c>
    </row>
    <row r="78" spans="1:8" x14ac:dyDescent="0.25">
      <c r="A78" s="11" t="s">
        <v>12</v>
      </c>
      <c r="B78" s="27">
        <v>27</v>
      </c>
      <c r="C78" s="27">
        <v>18</v>
      </c>
      <c r="D78" s="27">
        <v>9</v>
      </c>
      <c r="E78" s="40">
        <v>200</v>
      </c>
      <c r="F78" s="33">
        <v>2.8066528066528065</v>
      </c>
      <c r="G78" s="33">
        <v>3.8135593220338984</v>
      </c>
      <c r="H78" s="33">
        <v>1.8367346938775511</v>
      </c>
    </row>
    <row r="79" spans="1:8" x14ac:dyDescent="0.25">
      <c r="A79" s="11" t="s">
        <v>13</v>
      </c>
      <c r="B79" s="27">
        <v>20</v>
      </c>
      <c r="C79" s="27">
        <v>11</v>
      </c>
      <c r="D79" s="27">
        <v>9</v>
      </c>
      <c r="E79" s="40">
        <v>122.22222222222223</v>
      </c>
      <c r="F79" s="33">
        <v>2.0790020790020791</v>
      </c>
      <c r="G79" s="33">
        <v>2.3305084745762712</v>
      </c>
      <c r="H79" s="33">
        <v>1.8367346938775511</v>
      </c>
    </row>
    <row r="80" spans="1:8" x14ac:dyDescent="0.25">
      <c r="A80" s="11" t="s">
        <v>14</v>
      </c>
      <c r="B80" s="27">
        <v>20</v>
      </c>
      <c r="C80" s="27">
        <v>7</v>
      </c>
      <c r="D80" s="27">
        <v>13</v>
      </c>
      <c r="E80" s="40">
        <v>53.846153846153847</v>
      </c>
      <c r="F80" s="33">
        <v>2.0790020790020791</v>
      </c>
      <c r="G80" s="33">
        <v>1.4830508474576272</v>
      </c>
      <c r="H80" s="33">
        <v>2.6530612244897958</v>
      </c>
    </row>
    <row r="81" spans="1:8" x14ac:dyDescent="0.25">
      <c r="A81" s="11" t="s">
        <v>15</v>
      </c>
      <c r="B81" s="27">
        <v>12</v>
      </c>
      <c r="C81" s="27">
        <v>3</v>
      </c>
      <c r="D81" s="27">
        <v>9</v>
      </c>
      <c r="E81" s="40">
        <v>33.333333333333336</v>
      </c>
      <c r="F81" s="33">
        <v>1.2474012474012475</v>
      </c>
      <c r="G81" s="33">
        <v>0.63559322033898302</v>
      </c>
      <c r="H81" s="33">
        <v>1.8367346938775511</v>
      </c>
    </row>
    <row r="82" spans="1:8" x14ac:dyDescent="0.25">
      <c r="A82" s="11" t="s">
        <v>16</v>
      </c>
      <c r="B82" s="27">
        <v>8</v>
      </c>
      <c r="C82" s="27">
        <v>3</v>
      </c>
      <c r="D82" s="27">
        <v>5</v>
      </c>
      <c r="E82" s="40">
        <v>60</v>
      </c>
      <c r="F82" s="33">
        <v>0.83160083160083165</v>
      </c>
      <c r="G82" s="33">
        <v>0.63559322033898302</v>
      </c>
      <c r="H82" s="33">
        <v>1.0204081632653061</v>
      </c>
    </row>
    <row r="83" spans="1:8" x14ac:dyDescent="0.25">
      <c r="A83" s="11" t="s">
        <v>17</v>
      </c>
      <c r="B83" s="27">
        <v>4</v>
      </c>
      <c r="C83" s="27">
        <v>3</v>
      </c>
      <c r="D83" s="27">
        <v>1</v>
      </c>
      <c r="E83" s="40">
        <v>300</v>
      </c>
      <c r="F83" s="33">
        <v>0.41580041580041582</v>
      </c>
      <c r="G83" s="33">
        <v>0.63559322033898302</v>
      </c>
      <c r="H83" s="33">
        <v>0.20408163265306123</v>
      </c>
    </row>
    <row r="84" spans="1:8" x14ac:dyDescent="0.25">
      <c r="A84" s="11" t="s">
        <v>18</v>
      </c>
      <c r="B84" s="27">
        <v>4</v>
      </c>
      <c r="C84" s="27">
        <v>1</v>
      </c>
      <c r="D84" s="27">
        <v>3</v>
      </c>
      <c r="E84" s="40">
        <v>33.333333333333336</v>
      </c>
      <c r="F84" s="33">
        <v>0.41580041580041582</v>
      </c>
      <c r="G84" s="33">
        <v>0.21186440677966101</v>
      </c>
      <c r="H84" s="33">
        <v>0.61224489795918369</v>
      </c>
    </row>
    <row r="85" spans="1:8" ht="13.8" thickBot="1" x14ac:dyDescent="0.3">
      <c r="A85" s="6" t="s">
        <v>19</v>
      </c>
      <c r="B85" s="35">
        <v>21.439393939393938</v>
      </c>
      <c r="C85" s="35">
        <v>20.90909090909091</v>
      </c>
      <c r="D85" s="35">
        <v>21.969696969696969</v>
      </c>
      <c r="E85" s="41" t="s">
        <v>29</v>
      </c>
      <c r="F85" s="34" t="s">
        <v>29</v>
      </c>
      <c r="G85" s="34" t="s">
        <v>29</v>
      </c>
      <c r="H85" s="34" t="s">
        <v>29</v>
      </c>
    </row>
    <row r="86" spans="1:8" x14ac:dyDescent="0.25">
      <c r="B86" s="2"/>
      <c r="C86" s="2"/>
      <c r="D86" s="2"/>
    </row>
    <row r="87" spans="1:8" x14ac:dyDescent="0.25">
      <c r="B87" s="2"/>
      <c r="C87" s="2"/>
      <c r="D87" s="2"/>
    </row>
    <row r="88" spans="1:8" x14ac:dyDescent="0.25">
      <c r="B88" s="2"/>
      <c r="C88" s="2"/>
      <c r="D88" s="2"/>
    </row>
    <row r="91" spans="1:8" ht="13.8" thickBot="1" x14ac:dyDescent="0.3">
      <c r="A91" s="99" t="s">
        <v>28</v>
      </c>
      <c r="B91" s="99"/>
      <c r="C91" s="99"/>
      <c r="D91" s="99"/>
      <c r="E91" s="99"/>
      <c r="F91" s="99"/>
      <c r="G91" s="99"/>
      <c r="H91" s="99"/>
    </row>
    <row r="92" spans="1:8" x14ac:dyDescent="0.25">
      <c r="A92" s="105" t="s">
        <v>33</v>
      </c>
      <c r="B92" s="126" t="s">
        <v>27</v>
      </c>
      <c r="C92" s="127"/>
      <c r="D92" s="127"/>
      <c r="E92" s="128"/>
      <c r="F92" s="126" t="s">
        <v>26</v>
      </c>
      <c r="G92" s="127"/>
      <c r="H92" s="127"/>
    </row>
    <row r="93" spans="1:8" ht="12.75" customHeight="1" x14ac:dyDescent="0.25">
      <c r="A93" s="110"/>
      <c r="B93" s="122" t="s">
        <v>21</v>
      </c>
      <c r="C93" s="122" t="s">
        <v>22</v>
      </c>
      <c r="D93" s="122" t="s">
        <v>23</v>
      </c>
      <c r="E93" s="123" t="s">
        <v>360</v>
      </c>
      <c r="F93" s="121" t="s">
        <v>21</v>
      </c>
      <c r="G93" s="121" t="s">
        <v>24</v>
      </c>
      <c r="H93" s="124" t="s">
        <v>25</v>
      </c>
    </row>
    <row r="94" spans="1:8" ht="13.8" thickBot="1" x14ac:dyDescent="0.3">
      <c r="A94" s="106"/>
      <c r="B94" s="114"/>
      <c r="C94" s="114"/>
      <c r="D94" s="114"/>
      <c r="E94" s="114"/>
      <c r="F94" s="114"/>
      <c r="G94" s="114"/>
      <c r="H94" s="125"/>
    </row>
    <row r="95" spans="1:8" x14ac:dyDescent="0.25">
      <c r="A95" s="36" t="s">
        <v>20</v>
      </c>
      <c r="B95" s="37">
        <v>2498</v>
      </c>
      <c r="C95" s="37">
        <v>1294</v>
      </c>
      <c r="D95" s="37">
        <v>1204</v>
      </c>
      <c r="E95" s="39">
        <v>107.47508305647841</v>
      </c>
      <c r="F95" s="38">
        <v>100</v>
      </c>
      <c r="G95" s="38">
        <v>100</v>
      </c>
      <c r="H95" s="38">
        <v>100</v>
      </c>
    </row>
    <row r="96" spans="1:8" x14ac:dyDescent="0.25">
      <c r="A96" s="11" t="s">
        <v>0</v>
      </c>
      <c r="B96" s="27">
        <v>101</v>
      </c>
      <c r="C96" s="27">
        <v>55</v>
      </c>
      <c r="D96" s="27">
        <v>46</v>
      </c>
      <c r="E96" s="40">
        <v>119.56521739130434</v>
      </c>
      <c r="F96" s="33">
        <v>4.0432345876701365</v>
      </c>
      <c r="G96" s="33">
        <v>4.2503863987635242</v>
      </c>
      <c r="H96" s="33">
        <v>3.8205980066445182</v>
      </c>
    </row>
    <row r="97" spans="1:8" x14ac:dyDescent="0.25">
      <c r="A97" s="11" t="s">
        <v>1</v>
      </c>
      <c r="B97" s="27">
        <v>432</v>
      </c>
      <c r="C97" s="27">
        <v>217</v>
      </c>
      <c r="D97" s="27">
        <v>215</v>
      </c>
      <c r="E97" s="40">
        <v>100.93023255813954</v>
      </c>
      <c r="F97" s="33">
        <v>17.293835068054445</v>
      </c>
      <c r="G97" s="33">
        <v>16.769706336939723</v>
      </c>
      <c r="H97" s="33">
        <v>17.857142857142858</v>
      </c>
    </row>
    <row r="98" spans="1:8" x14ac:dyDescent="0.25">
      <c r="A98" s="11" t="s">
        <v>2</v>
      </c>
      <c r="B98" s="27">
        <v>430</v>
      </c>
      <c r="C98" s="27">
        <v>220</v>
      </c>
      <c r="D98" s="27">
        <v>210</v>
      </c>
      <c r="E98" s="40">
        <v>104.76190476190476</v>
      </c>
      <c r="F98" s="33">
        <v>17.21377101681345</v>
      </c>
      <c r="G98" s="33">
        <v>17.001545595054097</v>
      </c>
      <c r="H98" s="33">
        <v>17.441860465116278</v>
      </c>
    </row>
    <row r="99" spans="1:8" x14ac:dyDescent="0.25">
      <c r="A99" s="11" t="s">
        <v>3</v>
      </c>
      <c r="B99" s="27">
        <v>304</v>
      </c>
      <c r="C99" s="27">
        <v>166</v>
      </c>
      <c r="D99" s="27">
        <v>138</v>
      </c>
      <c r="E99" s="40">
        <v>120.28985507246377</v>
      </c>
      <c r="F99" s="33">
        <v>12.169735788630904</v>
      </c>
      <c r="G99" s="33">
        <v>12.828438948995363</v>
      </c>
      <c r="H99" s="33">
        <v>11.461794019933555</v>
      </c>
    </row>
    <row r="100" spans="1:8" x14ac:dyDescent="0.25">
      <c r="A100" s="11" t="s">
        <v>4</v>
      </c>
      <c r="B100" s="27">
        <v>215</v>
      </c>
      <c r="C100" s="27">
        <v>98</v>
      </c>
      <c r="D100" s="27">
        <v>117</v>
      </c>
      <c r="E100" s="40">
        <v>83.760683760683762</v>
      </c>
      <c r="F100" s="33">
        <v>8.6068855084067248</v>
      </c>
      <c r="G100" s="33">
        <v>7.5734157650695515</v>
      </c>
      <c r="H100" s="33">
        <v>9.7176079734219272</v>
      </c>
    </row>
    <row r="101" spans="1:8" x14ac:dyDescent="0.25">
      <c r="A101" s="11" t="s">
        <v>5</v>
      </c>
      <c r="B101" s="27">
        <v>224</v>
      </c>
      <c r="C101" s="27">
        <v>129</v>
      </c>
      <c r="D101" s="27">
        <v>95</v>
      </c>
      <c r="E101" s="40">
        <v>135.78947368421052</v>
      </c>
      <c r="F101" s="33">
        <v>8.9671737389911925</v>
      </c>
      <c r="G101" s="33">
        <v>9.9690880989180837</v>
      </c>
      <c r="H101" s="33">
        <v>7.8903654485049834</v>
      </c>
    </row>
    <row r="102" spans="1:8" x14ac:dyDescent="0.25">
      <c r="A102" s="11" t="s">
        <v>6</v>
      </c>
      <c r="B102" s="27">
        <v>186</v>
      </c>
      <c r="C102" s="27">
        <v>87</v>
      </c>
      <c r="D102" s="27">
        <v>99</v>
      </c>
      <c r="E102" s="40">
        <v>87.878787878787875</v>
      </c>
      <c r="F102" s="33">
        <v>7.4459567654123298</v>
      </c>
      <c r="G102" s="33">
        <v>6.7233384853168472</v>
      </c>
      <c r="H102" s="33">
        <v>8.222591362126245</v>
      </c>
    </row>
    <row r="103" spans="1:8" x14ac:dyDescent="0.25">
      <c r="A103" s="11" t="s">
        <v>7</v>
      </c>
      <c r="B103" s="27">
        <v>122</v>
      </c>
      <c r="C103" s="27">
        <v>63</v>
      </c>
      <c r="D103" s="27">
        <v>59</v>
      </c>
      <c r="E103" s="40">
        <v>106.77966101694915</v>
      </c>
      <c r="F103" s="33">
        <v>4.8839071257005608</v>
      </c>
      <c r="G103" s="33">
        <v>4.8686244204018543</v>
      </c>
      <c r="H103" s="33">
        <v>4.9003322259136208</v>
      </c>
    </row>
    <row r="104" spans="1:8" x14ac:dyDescent="0.25">
      <c r="A104" s="11" t="s">
        <v>8</v>
      </c>
      <c r="B104" s="27">
        <v>122</v>
      </c>
      <c r="C104" s="27">
        <v>65</v>
      </c>
      <c r="D104" s="27">
        <v>57</v>
      </c>
      <c r="E104" s="40">
        <v>114.03508771929825</v>
      </c>
      <c r="F104" s="33">
        <v>4.8839071257005608</v>
      </c>
      <c r="G104" s="33">
        <v>5.0231839258114377</v>
      </c>
      <c r="H104" s="33">
        <v>4.7342192691029901</v>
      </c>
    </row>
    <row r="105" spans="1:8" x14ac:dyDescent="0.25">
      <c r="A105" s="11" t="s">
        <v>9</v>
      </c>
      <c r="B105" s="27">
        <v>76</v>
      </c>
      <c r="C105" s="27">
        <v>33</v>
      </c>
      <c r="D105" s="27">
        <v>43</v>
      </c>
      <c r="E105" s="40">
        <v>76.744186046511629</v>
      </c>
      <c r="F105" s="33">
        <v>3.042433947157726</v>
      </c>
      <c r="G105" s="33">
        <v>2.5502318392581143</v>
      </c>
      <c r="H105" s="33">
        <v>3.5714285714285716</v>
      </c>
    </row>
    <row r="106" spans="1:8" x14ac:dyDescent="0.25">
      <c r="A106" s="11" t="s">
        <v>10</v>
      </c>
      <c r="B106" s="27">
        <v>70</v>
      </c>
      <c r="C106" s="27">
        <v>38</v>
      </c>
      <c r="D106" s="27">
        <v>32</v>
      </c>
      <c r="E106" s="40">
        <v>118.75</v>
      </c>
      <c r="F106" s="33">
        <v>2.8022417934347477</v>
      </c>
      <c r="G106" s="33">
        <v>2.936630602782071</v>
      </c>
      <c r="H106" s="33">
        <v>2.6578073089700998</v>
      </c>
    </row>
    <row r="107" spans="1:8" x14ac:dyDescent="0.25">
      <c r="A107" s="11" t="s">
        <v>11</v>
      </c>
      <c r="B107" s="27">
        <v>64</v>
      </c>
      <c r="C107" s="27">
        <v>39</v>
      </c>
      <c r="D107" s="27">
        <v>25</v>
      </c>
      <c r="E107" s="40">
        <v>156</v>
      </c>
      <c r="F107" s="33">
        <v>2.5620496397117694</v>
      </c>
      <c r="G107" s="33">
        <v>3.0139103554868623</v>
      </c>
      <c r="H107" s="33">
        <v>2.0764119601328903</v>
      </c>
    </row>
    <row r="108" spans="1:8" x14ac:dyDescent="0.25">
      <c r="A108" s="11" t="s">
        <v>12</v>
      </c>
      <c r="B108" s="27">
        <v>54</v>
      </c>
      <c r="C108" s="27">
        <v>31</v>
      </c>
      <c r="D108" s="27">
        <v>23</v>
      </c>
      <c r="E108" s="40">
        <v>134.78260869565219</v>
      </c>
      <c r="F108" s="33">
        <v>2.1617293835068057</v>
      </c>
      <c r="G108" s="33">
        <v>2.3956723338485317</v>
      </c>
      <c r="H108" s="33">
        <v>1.9102990033222591</v>
      </c>
    </row>
    <row r="109" spans="1:8" x14ac:dyDescent="0.25">
      <c r="A109" s="11" t="s">
        <v>13</v>
      </c>
      <c r="B109" s="27">
        <v>39</v>
      </c>
      <c r="C109" s="27">
        <v>21</v>
      </c>
      <c r="D109" s="27">
        <v>18</v>
      </c>
      <c r="E109" s="40">
        <v>116.66666666666667</v>
      </c>
      <c r="F109" s="33">
        <v>1.5612489991993594</v>
      </c>
      <c r="G109" s="33">
        <v>1.6228748068006182</v>
      </c>
      <c r="H109" s="33">
        <v>1.4950166112956811</v>
      </c>
    </row>
    <row r="110" spans="1:8" x14ac:dyDescent="0.25">
      <c r="A110" s="11" t="s">
        <v>14</v>
      </c>
      <c r="B110" s="27">
        <v>27</v>
      </c>
      <c r="C110" s="27">
        <v>14</v>
      </c>
      <c r="D110" s="27">
        <v>13</v>
      </c>
      <c r="E110" s="40">
        <v>107.69230769230769</v>
      </c>
      <c r="F110" s="33">
        <v>1.0808646917534028</v>
      </c>
      <c r="G110" s="33">
        <v>1.0819165378670788</v>
      </c>
      <c r="H110" s="33">
        <v>1.0797342192691031</v>
      </c>
    </row>
    <row r="111" spans="1:8" x14ac:dyDescent="0.25">
      <c r="A111" s="11" t="s">
        <v>15</v>
      </c>
      <c r="B111" s="27">
        <v>13</v>
      </c>
      <c r="C111" s="27">
        <v>11</v>
      </c>
      <c r="D111" s="27">
        <v>2</v>
      </c>
      <c r="E111" s="40">
        <v>550</v>
      </c>
      <c r="F111" s="33">
        <v>0.52041633306645319</v>
      </c>
      <c r="G111" s="33">
        <v>0.85007727975270475</v>
      </c>
      <c r="H111" s="33">
        <v>0.16611295681063123</v>
      </c>
    </row>
    <row r="112" spans="1:8" x14ac:dyDescent="0.25">
      <c r="A112" s="11" t="s">
        <v>16</v>
      </c>
      <c r="B112" s="27">
        <v>14</v>
      </c>
      <c r="C112" s="27">
        <v>5</v>
      </c>
      <c r="D112" s="27">
        <v>9</v>
      </c>
      <c r="E112" s="40">
        <v>55.555555555555557</v>
      </c>
      <c r="F112" s="33">
        <v>0.56044835868694953</v>
      </c>
      <c r="G112" s="33">
        <v>0.38639876352395675</v>
      </c>
      <c r="H112" s="33">
        <v>0.74750830564784054</v>
      </c>
    </row>
    <row r="113" spans="1:8" x14ac:dyDescent="0.25">
      <c r="A113" s="11" t="s">
        <v>17</v>
      </c>
      <c r="B113" s="27">
        <v>3</v>
      </c>
      <c r="C113" s="27">
        <v>2</v>
      </c>
      <c r="D113" s="27">
        <v>1</v>
      </c>
      <c r="E113" s="40">
        <v>200</v>
      </c>
      <c r="F113" s="33">
        <v>0.1200960768614892</v>
      </c>
      <c r="G113" s="33">
        <v>0.15455950540958269</v>
      </c>
      <c r="H113" s="33">
        <v>8.3056478405315617E-2</v>
      </c>
    </row>
    <row r="114" spans="1:8" x14ac:dyDescent="0.25">
      <c r="A114" s="11" t="s">
        <v>18</v>
      </c>
      <c r="B114" s="27">
        <v>2</v>
      </c>
      <c r="C114" s="27">
        <v>0</v>
      </c>
      <c r="D114" s="27">
        <v>2</v>
      </c>
      <c r="E114" s="40">
        <v>0</v>
      </c>
      <c r="F114" s="33">
        <v>8.0064051240992792E-2</v>
      </c>
      <c r="G114" s="33">
        <v>0</v>
      </c>
      <c r="H114" s="33">
        <v>0.16611295681063123</v>
      </c>
    </row>
    <row r="115" spans="1:8" ht="13.8" thickBot="1" x14ac:dyDescent="0.3">
      <c r="A115" s="6" t="s">
        <v>19</v>
      </c>
      <c r="B115" s="35">
        <v>14.703947368421051</v>
      </c>
      <c r="C115" s="35">
        <v>14.668674698795181</v>
      </c>
      <c r="D115" s="35">
        <v>14.746376811594203</v>
      </c>
      <c r="E115" s="41" t="s">
        <v>29</v>
      </c>
      <c r="F115" s="34" t="s">
        <v>29</v>
      </c>
      <c r="G115" s="34" t="s">
        <v>29</v>
      </c>
      <c r="H115" s="34" t="s">
        <v>29</v>
      </c>
    </row>
    <row r="116" spans="1:8" x14ac:dyDescent="0.25">
      <c r="B116" s="2"/>
      <c r="C116" s="2"/>
      <c r="D116" s="2"/>
    </row>
    <row r="117" spans="1:8" x14ac:dyDescent="0.25">
      <c r="B117" s="2"/>
      <c r="C117" s="2"/>
      <c r="D117" s="2"/>
    </row>
    <row r="118" spans="1:8" x14ac:dyDescent="0.25">
      <c r="B118" s="2"/>
      <c r="C118" s="2"/>
      <c r="D118" s="2"/>
    </row>
    <row r="121" spans="1:8" ht="13.8" thickBot="1" x14ac:dyDescent="0.3">
      <c r="A121" s="99" t="s">
        <v>28</v>
      </c>
      <c r="B121" s="99"/>
      <c r="C121" s="99"/>
      <c r="D121" s="99"/>
      <c r="E121" s="99"/>
      <c r="F121" s="99"/>
      <c r="G121" s="99"/>
      <c r="H121" s="99"/>
    </row>
    <row r="122" spans="1:8" x14ac:dyDescent="0.25">
      <c r="A122" s="105" t="s">
        <v>34</v>
      </c>
      <c r="B122" s="126" t="s">
        <v>27</v>
      </c>
      <c r="C122" s="127"/>
      <c r="D122" s="127"/>
      <c r="E122" s="128"/>
      <c r="F122" s="126" t="s">
        <v>26</v>
      </c>
      <c r="G122" s="127"/>
      <c r="H122" s="127"/>
    </row>
    <row r="123" spans="1:8" ht="12.75" customHeight="1" x14ac:dyDescent="0.25">
      <c r="A123" s="110"/>
      <c r="B123" s="122" t="s">
        <v>21</v>
      </c>
      <c r="C123" s="122" t="s">
        <v>22</v>
      </c>
      <c r="D123" s="122" t="s">
        <v>23</v>
      </c>
      <c r="E123" s="123" t="s">
        <v>360</v>
      </c>
      <c r="F123" s="121" t="s">
        <v>21</v>
      </c>
      <c r="G123" s="121" t="s">
        <v>24</v>
      </c>
      <c r="H123" s="124" t="s">
        <v>25</v>
      </c>
    </row>
    <row r="124" spans="1:8" ht="13.8" thickBot="1" x14ac:dyDescent="0.3">
      <c r="A124" s="106"/>
      <c r="B124" s="114"/>
      <c r="C124" s="114"/>
      <c r="D124" s="114"/>
      <c r="E124" s="114"/>
      <c r="F124" s="114"/>
      <c r="G124" s="114"/>
      <c r="H124" s="125"/>
    </row>
    <row r="125" spans="1:8" x14ac:dyDescent="0.25">
      <c r="A125" s="36" t="s">
        <v>20</v>
      </c>
      <c r="B125" s="37">
        <v>13761</v>
      </c>
      <c r="C125" s="37">
        <v>7080</v>
      </c>
      <c r="D125" s="37">
        <v>6681</v>
      </c>
      <c r="E125" s="39">
        <v>105.97215985630893</v>
      </c>
      <c r="F125" s="38">
        <v>100</v>
      </c>
      <c r="G125" s="38">
        <v>100</v>
      </c>
      <c r="H125" s="38">
        <v>100</v>
      </c>
    </row>
    <row r="126" spans="1:8" x14ac:dyDescent="0.25">
      <c r="A126" s="11" t="s">
        <v>0</v>
      </c>
      <c r="B126" s="27">
        <v>514</v>
      </c>
      <c r="C126" s="27">
        <v>268</v>
      </c>
      <c r="D126" s="27">
        <v>246</v>
      </c>
      <c r="E126" s="40">
        <v>108.9430894308943</v>
      </c>
      <c r="F126" s="33">
        <v>3.7351936632512173</v>
      </c>
      <c r="G126" s="33">
        <v>3.7853107344632768</v>
      </c>
      <c r="H126" s="33">
        <v>3.6820835204310733</v>
      </c>
    </row>
    <row r="127" spans="1:8" x14ac:dyDescent="0.25">
      <c r="A127" s="11" t="s">
        <v>1</v>
      </c>
      <c r="B127" s="27">
        <v>2151</v>
      </c>
      <c r="C127" s="27">
        <v>1078</v>
      </c>
      <c r="D127" s="27">
        <v>1073</v>
      </c>
      <c r="E127" s="40">
        <v>100.46598322460392</v>
      </c>
      <c r="F127" s="33">
        <v>15.631131458469588</v>
      </c>
      <c r="G127" s="33">
        <v>15.225988700564972</v>
      </c>
      <c r="H127" s="33">
        <v>16.060469989522527</v>
      </c>
    </row>
    <row r="128" spans="1:8" x14ac:dyDescent="0.25">
      <c r="A128" s="11" t="s">
        <v>2</v>
      </c>
      <c r="B128" s="27">
        <v>2115</v>
      </c>
      <c r="C128" s="27">
        <v>1162</v>
      </c>
      <c r="D128" s="27">
        <v>953</v>
      </c>
      <c r="E128" s="40">
        <v>121.93074501573977</v>
      </c>
      <c r="F128" s="33">
        <v>15.369522563767168</v>
      </c>
      <c r="G128" s="33">
        <v>16.412429378531073</v>
      </c>
      <c r="H128" s="33">
        <v>14.264331686873222</v>
      </c>
    </row>
    <row r="129" spans="1:8" x14ac:dyDescent="0.25">
      <c r="A129" s="11" t="s">
        <v>3</v>
      </c>
      <c r="B129" s="27">
        <v>1485</v>
      </c>
      <c r="C129" s="27">
        <v>782</v>
      </c>
      <c r="D129" s="27">
        <v>703</v>
      </c>
      <c r="E129" s="40">
        <v>111.2375533428165</v>
      </c>
      <c r="F129" s="33">
        <v>10.791366906474821</v>
      </c>
      <c r="G129" s="33">
        <v>11.045197740112995</v>
      </c>
      <c r="H129" s="33">
        <v>10.522376889687173</v>
      </c>
    </row>
    <row r="130" spans="1:8" x14ac:dyDescent="0.25">
      <c r="A130" s="11" t="s">
        <v>4</v>
      </c>
      <c r="B130" s="27">
        <v>928</v>
      </c>
      <c r="C130" s="27">
        <v>452</v>
      </c>
      <c r="D130" s="27">
        <v>476</v>
      </c>
      <c r="E130" s="40">
        <v>94.957983193277315</v>
      </c>
      <c r="F130" s="33">
        <v>6.7436959523290456</v>
      </c>
      <c r="G130" s="33">
        <v>6.3841807909604515</v>
      </c>
      <c r="H130" s="33">
        <v>7.1246819338422389</v>
      </c>
    </row>
    <row r="131" spans="1:8" x14ac:dyDescent="0.25">
      <c r="A131" s="11" t="s">
        <v>5</v>
      </c>
      <c r="B131" s="27">
        <v>837</v>
      </c>
      <c r="C131" s="27">
        <v>411</v>
      </c>
      <c r="D131" s="27">
        <v>426</v>
      </c>
      <c r="E131" s="40">
        <v>96.478873239436624</v>
      </c>
      <c r="F131" s="33">
        <v>6.0824068018312625</v>
      </c>
      <c r="G131" s="33">
        <v>5.8050847457627119</v>
      </c>
      <c r="H131" s="33">
        <v>6.3762909744050296</v>
      </c>
    </row>
    <row r="132" spans="1:8" x14ac:dyDescent="0.25">
      <c r="A132" s="11" t="s">
        <v>6</v>
      </c>
      <c r="B132" s="27">
        <v>905</v>
      </c>
      <c r="C132" s="27">
        <v>462</v>
      </c>
      <c r="D132" s="27">
        <v>443</v>
      </c>
      <c r="E132" s="40">
        <v>104.28893905191873</v>
      </c>
      <c r="F132" s="33">
        <v>6.5765569362691663</v>
      </c>
      <c r="G132" s="33">
        <v>6.5254237288135597</v>
      </c>
      <c r="H132" s="33">
        <v>6.6307439006136804</v>
      </c>
    </row>
    <row r="133" spans="1:8" x14ac:dyDescent="0.25">
      <c r="A133" s="11" t="s">
        <v>7</v>
      </c>
      <c r="B133" s="27">
        <v>811</v>
      </c>
      <c r="C133" s="27">
        <v>421</v>
      </c>
      <c r="D133" s="27">
        <v>390</v>
      </c>
      <c r="E133" s="40">
        <v>107.94871794871794</v>
      </c>
      <c r="F133" s="33">
        <v>5.8934670445461812</v>
      </c>
      <c r="G133" s="33">
        <v>5.9463276836158192</v>
      </c>
      <c r="H133" s="33">
        <v>5.8374494836102384</v>
      </c>
    </row>
    <row r="134" spans="1:8" x14ac:dyDescent="0.25">
      <c r="A134" s="11" t="s">
        <v>8</v>
      </c>
      <c r="B134" s="27">
        <v>773</v>
      </c>
      <c r="C134" s="27">
        <v>386</v>
      </c>
      <c r="D134" s="27">
        <v>387</v>
      </c>
      <c r="E134" s="40">
        <v>99.741602067183464</v>
      </c>
      <c r="F134" s="33">
        <v>5.617324322360294</v>
      </c>
      <c r="G134" s="33">
        <v>5.4519774011299438</v>
      </c>
      <c r="H134" s="33">
        <v>5.7925460260440058</v>
      </c>
    </row>
    <row r="135" spans="1:8" x14ac:dyDescent="0.25">
      <c r="A135" s="11" t="s">
        <v>9</v>
      </c>
      <c r="B135" s="27">
        <v>585</v>
      </c>
      <c r="C135" s="27">
        <v>294</v>
      </c>
      <c r="D135" s="27">
        <v>291</v>
      </c>
      <c r="E135" s="40">
        <v>101.03092783505154</v>
      </c>
      <c r="F135" s="33">
        <v>4.251144538914323</v>
      </c>
      <c r="G135" s="33">
        <v>4.1525423728813555</v>
      </c>
      <c r="H135" s="33">
        <v>4.3556353839245618</v>
      </c>
    </row>
    <row r="136" spans="1:8" x14ac:dyDescent="0.25">
      <c r="A136" s="11" t="s">
        <v>10</v>
      </c>
      <c r="B136" s="27">
        <v>591</v>
      </c>
      <c r="C136" s="27">
        <v>317</v>
      </c>
      <c r="D136" s="27">
        <v>274</v>
      </c>
      <c r="E136" s="40">
        <v>115.69343065693431</v>
      </c>
      <c r="F136" s="33">
        <v>4.2947460213647268</v>
      </c>
      <c r="G136" s="33">
        <v>4.4774011299435026</v>
      </c>
      <c r="H136" s="33">
        <v>4.1011824577159111</v>
      </c>
    </row>
    <row r="137" spans="1:8" x14ac:dyDescent="0.25">
      <c r="A137" s="11" t="s">
        <v>11</v>
      </c>
      <c r="B137" s="27">
        <v>432</v>
      </c>
      <c r="C137" s="27">
        <v>201</v>
      </c>
      <c r="D137" s="27">
        <v>231</v>
      </c>
      <c r="E137" s="40">
        <v>87.012987012987011</v>
      </c>
      <c r="F137" s="33">
        <v>3.1393067364290386</v>
      </c>
      <c r="G137" s="33">
        <v>2.8389830508474576</v>
      </c>
      <c r="H137" s="33">
        <v>3.4575662325999104</v>
      </c>
    </row>
    <row r="138" spans="1:8" x14ac:dyDescent="0.25">
      <c r="A138" s="11" t="s">
        <v>12</v>
      </c>
      <c r="B138" s="27">
        <v>421</v>
      </c>
      <c r="C138" s="27">
        <v>201</v>
      </c>
      <c r="D138" s="27">
        <v>220</v>
      </c>
      <c r="E138" s="40">
        <v>91.36363636363636</v>
      </c>
      <c r="F138" s="33">
        <v>3.059370685269966</v>
      </c>
      <c r="G138" s="33">
        <v>2.8389830508474576</v>
      </c>
      <c r="H138" s="33">
        <v>3.2929202215237239</v>
      </c>
    </row>
    <row r="139" spans="1:8" x14ac:dyDescent="0.25">
      <c r="A139" s="11" t="s">
        <v>13</v>
      </c>
      <c r="B139" s="27">
        <v>409</v>
      </c>
      <c r="C139" s="27">
        <v>231</v>
      </c>
      <c r="D139" s="27">
        <v>178</v>
      </c>
      <c r="E139" s="40">
        <v>129.77528089887642</v>
      </c>
      <c r="F139" s="33">
        <v>2.9721677203691592</v>
      </c>
      <c r="G139" s="33">
        <v>3.2627118644067798</v>
      </c>
      <c r="H139" s="33">
        <v>2.6642718155964675</v>
      </c>
    </row>
    <row r="140" spans="1:8" x14ac:dyDescent="0.25">
      <c r="A140" s="11" t="s">
        <v>14</v>
      </c>
      <c r="B140" s="27">
        <v>263</v>
      </c>
      <c r="C140" s="27">
        <v>151</v>
      </c>
      <c r="D140" s="27">
        <v>112</v>
      </c>
      <c r="E140" s="40">
        <v>134.82142857142858</v>
      </c>
      <c r="F140" s="33">
        <v>1.9111983140760118</v>
      </c>
      <c r="G140" s="33">
        <v>2.1327683615819208</v>
      </c>
      <c r="H140" s="33">
        <v>1.6763957491393504</v>
      </c>
    </row>
    <row r="141" spans="1:8" x14ac:dyDescent="0.25">
      <c r="A141" s="11" t="s">
        <v>15</v>
      </c>
      <c r="B141" s="27">
        <v>222</v>
      </c>
      <c r="C141" s="27">
        <v>120</v>
      </c>
      <c r="D141" s="27">
        <v>102</v>
      </c>
      <c r="E141" s="40">
        <v>117.64705882352941</v>
      </c>
      <c r="F141" s="33">
        <v>1.6132548506649227</v>
      </c>
      <c r="G141" s="33">
        <v>1.6949152542372881</v>
      </c>
      <c r="H141" s="33">
        <v>1.5267175572519085</v>
      </c>
    </row>
    <row r="142" spans="1:8" x14ac:dyDescent="0.25">
      <c r="A142" s="11" t="s">
        <v>16</v>
      </c>
      <c r="B142" s="27">
        <v>103</v>
      </c>
      <c r="C142" s="27">
        <v>50</v>
      </c>
      <c r="D142" s="27">
        <v>53</v>
      </c>
      <c r="E142" s="40">
        <v>94.339622641509436</v>
      </c>
      <c r="F142" s="33">
        <v>0.74849211539859017</v>
      </c>
      <c r="G142" s="33">
        <v>0.70621468926553677</v>
      </c>
      <c r="H142" s="33">
        <v>0.79329441700344261</v>
      </c>
    </row>
    <row r="143" spans="1:8" x14ac:dyDescent="0.25">
      <c r="A143" s="11" t="s">
        <v>17</v>
      </c>
      <c r="B143" s="27">
        <v>107</v>
      </c>
      <c r="C143" s="27">
        <v>50</v>
      </c>
      <c r="D143" s="27">
        <v>57</v>
      </c>
      <c r="E143" s="40">
        <v>87.719298245614041</v>
      </c>
      <c r="F143" s="33">
        <v>0.77755977036552582</v>
      </c>
      <c r="G143" s="33">
        <v>0.70621468926553677</v>
      </c>
      <c r="H143" s="33">
        <v>0.85316569375841944</v>
      </c>
    </row>
    <row r="144" spans="1:8" x14ac:dyDescent="0.25">
      <c r="A144" s="11" t="s">
        <v>18</v>
      </c>
      <c r="B144" s="27">
        <v>109</v>
      </c>
      <c r="C144" s="27">
        <v>43</v>
      </c>
      <c r="D144" s="27">
        <v>66</v>
      </c>
      <c r="E144" s="40">
        <v>65.151515151515156</v>
      </c>
      <c r="F144" s="33">
        <v>0.79209359784899358</v>
      </c>
      <c r="G144" s="33">
        <v>0.60734463276836159</v>
      </c>
      <c r="H144" s="33">
        <v>0.98787606645711723</v>
      </c>
    </row>
    <row r="145" spans="1:8" ht="13.8" thickBot="1" x14ac:dyDescent="0.3">
      <c r="A145" s="6" t="s">
        <v>19</v>
      </c>
      <c r="B145" s="35">
        <v>18.316271551724139</v>
      </c>
      <c r="C145" s="35">
        <v>17.765486725663717</v>
      </c>
      <c r="D145" s="35">
        <v>18.839285714285715</v>
      </c>
      <c r="E145" s="41" t="s">
        <v>29</v>
      </c>
      <c r="F145" s="34" t="s">
        <v>29</v>
      </c>
      <c r="G145" s="34" t="s">
        <v>29</v>
      </c>
      <c r="H145" s="34" t="s">
        <v>29</v>
      </c>
    </row>
    <row r="146" spans="1:8" x14ac:dyDescent="0.25">
      <c r="B146" s="2"/>
      <c r="C146" s="2"/>
      <c r="D146" s="2"/>
    </row>
    <row r="147" spans="1:8" x14ac:dyDescent="0.25">
      <c r="B147" s="2"/>
      <c r="C147" s="2"/>
      <c r="D147" s="2"/>
    </row>
    <row r="148" spans="1:8" x14ac:dyDescent="0.25">
      <c r="B148" s="2"/>
      <c r="C148" s="2"/>
      <c r="D148" s="2"/>
    </row>
    <row r="151" spans="1:8" ht="13.8" thickBot="1" x14ac:dyDescent="0.3">
      <c r="A151" s="99" t="s">
        <v>28</v>
      </c>
      <c r="B151" s="99"/>
      <c r="C151" s="99"/>
      <c r="D151" s="99"/>
      <c r="E151" s="99"/>
      <c r="F151" s="99"/>
      <c r="G151" s="99"/>
      <c r="H151" s="99"/>
    </row>
    <row r="152" spans="1:8" x14ac:dyDescent="0.25">
      <c r="A152" s="105" t="s">
        <v>35</v>
      </c>
      <c r="B152" s="126" t="s">
        <v>27</v>
      </c>
      <c r="C152" s="127"/>
      <c r="D152" s="127"/>
      <c r="E152" s="128"/>
      <c r="F152" s="126" t="s">
        <v>26</v>
      </c>
      <c r="G152" s="127"/>
      <c r="H152" s="127"/>
    </row>
    <row r="153" spans="1:8" ht="12.75" customHeight="1" x14ac:dyDescent="0.25">
      <c r="A153" s="110"/>
      <c r="B153" s="122" t="s">
        <v>21</v>
      </c>
      <c r="C153" s="122" t="s">
        <v>22</v>
      </c>
      <c r="D153" s="122" t="s">
        <v>23</v>
      </c>
      <c r="E153" s="123" t="s">
        <v>360</v>
      </c>
      <c r="F153" s="121" t="s">
        <v>21</v>
      </c>
      <c r="G153" s="121" t="s">
        <v>24</v>
      </c>
      <c r="H153" s="124" t="s">
        <v>25</v>
      </c>
    </row>
    <row r="154" spans="1:8" ht="13.8" thickBot="1" x14ac:dyDescent="0.3">
      <c r="A154" s="106"/>
      <c r="B154" s="114"/>
      <c r="C154" s="114"/>
      <c r="D154" s="114"/>
      <c r="E154" s="114"/>
      <c r="F154" s="114"/>
      <c r="G154" s="114"/>
      <c r="H154" s="125"/>
    </row>
    <row r="155" spans="1:8" x14ac:dyDescent="0.25">
      <c r="A155" s="36" t="s">
        <v>20</v>
      </c>
      <c r="B155" s="37">
        <v>8884</v>
      </c>
      <c r="C155" s="37">
        <v>4502</v>
      </c>
      <c r="D155" s="37">
        <v>4382</v>
      </c>
      <c r="E155" s="39">
        <v>102.73847558192607</v>
      </c>
      <c r="F155" s="38">
        <v>100</v>
      </c>
      <c r="G155" s="38">
        <v>100</v>
      </c>
      <c r="H155" s="38">
        <v>100</v>
      </c>
    </row>
    <row r="156" spans="1:8" x14ac:dyDescent="0.25">
      <c r="A156" s="11" t="s">
        <v>0</v>
      </c>
      <c r="B156" s="27">
        <v>230</v>
      </c>
      <c r="C156" s="27">
        <v>117</v>
      </c>
      <c r="D156" s="27">
        <v>113</v>
      </c>
      <c r="E156" s="40">
        <v>103.53982300884955</v>
      </c>
      <c r="F156" s="33">
        <v>2.5889239081494821</v>
      </c>
      <c r="G156" s="33">
        <v>2.5988449577965347</v>
      </c>
      <c r="H156" s="33">
        <v>2.5787311729803744</v>
      </c>
    </row>
    <row r="157" spans="1:8" x14ac:dyDescent="0.25">
      <c r="A157" s="11" t="s">
        <v>1</v>
      </c>
      <c r="B157" s="27">
        <v>1282</v>
      </c>
      <c r="C157" s="27">
        <v>673</v>
      </c>
      <c r="D157" s="27">
        <v>609</v>
      </c>
      <c r="E157" s="40">
        <v>110.50903119868637</v>
      </c>
      <c r="F157" s="33">
        <v>14.430436740207114</v>
      </c>
      <c r="G157" s="33">
        <v>14.948911594846734</v>
      </c>
      <c r="H157" s="33">
        <v>13.897763578274761</v>
      </c>
    </row>
    <row r="158" spans="1:8" x14ac:dyDescent="0.25">
      <c r="A158" s="11" t="s">
        <v>2</v>
      </c>
      <c r="B158" s="27">
        <v>1471</v>
      </c>
      <c r="C158" s="27">
        <v>772</v>
      </c>
      <c r="D158" s="27">
        <v>699</v>
      </c>
      <c r="E158" s="40">
        <v>110.44349070100144</v>
      </c>
      <c r="F158" s="33">
        <v>16.55785682125169</v>
      </c>
      <c r="G158" s="33">
        <v>17.147934251443804</v>
      </c>
      <c r="H158" s="33">
        <v>15.951620264719306</v>
      </c>
    </row>
    <row r="159" spans="1:8" x14ac:dyDescent="0.25">
      <c r="A159" s="11" t="s">
        <v>3</v>
      </c>
      <c r="B159" s="27">
        <v>943</v>
      </c>
      <c r="C159" s="27">
        <v>498</v>
      </c>
      <c r="D159" s="27">
        <v>445</v>
      </c>
      <c r="E159" s="40">
        <v>111.91011235955057</v>
      </c>
      <c r="F159" s="33">
        <v>10.614588023412876</v>
      </c>
      <c r="G159" s="33">
        <v>11.061750333185252</v>
      </c>
      <c r="H159" s="33">
        <v>10.15518028297581</v>
      </c>
    </row>
    <row r="160" spans="1:8" x14ac:dyDescent="0.25">
      <c r="A160" s="11" t="s">
        <v>4</v>
      </c>
      <c r="B160" s="27">
        <v>937</v>
      </c>
      <c r="C160" s="27">
        <v>465</v>
      </c>
      <c r="D160" s="27">
        <v>472</v>
      </c>
      <c r="E160" s="40">
        <v>98.516949152542367</v>
      </c>
      <c r="F160" s="33">
        <v>10.54705087798289</v>
      </c>
      <c r="G160" s="33">
        <v>10.328742780986229</v>
      </c>
      <c r="H160" s="33">
        <v>10.771337288909175</v>
      </c>
    </row>
    <row r="161" spans="1:8" x14ac:dyDescent="0.25">
      <c r="A161" s="11" t="s">
        <v>5</v>
      </c>
      <c r="B161" s="27">
        <v>730</v>
      </c>
      <c r="C161" s="27">
        <v>373</v>
      </c>
      <c r="D161" s="27">
        <v>357</v>
      </c>
      <c r="E161" s="40">
        <v>104.48179271708683</v>
      </c>
      <c r="F161" s="33">
        <v>8.2170193606483561</v>
      </c>
      <c r="G161" s="33">
        <v>8.2852065748556196</v>
      </c>
      <c r="H161" s="33">
        <v>8.1469648562300314</v>
      </c>
    </row>
    <row r="162" spans="1:8" x14ac:dyDescent="0.25">
      <c r="A162" s="11" t="s">
        <v>6</v>
      </c>
      <c r="B162" s="27">
        <v>488</v>
      </c>
      <c r="C162" s="27">
        <v>228</v>
      </c>
      <c r="D162" s="27">
        <v>260</v>
      </c>
      <c r="E162" s="40">
        <v>87.692307692307693</v>
      </c>
      <c r="F162" s="33">
        <v>5.4930211616389011</v>
      </c>
      <c r="G162" s="33">
        <v>5.0644158151932475</v>
      </c>
      <c r="H162" s="33">
        <v>5.9333637608397991</v>
      </c>
    </row>
    <row r="163" spans="1:8" x14ac:dyDescent="0.25">
      <c r="A163" s="11" t="s">
        <v>7</v>
      </c>
      <c r="B163" s="27">
        <v>495</v>
      </c>
      <c r="C163" s="27">
        <v>218</v>
      </c>
      <c r="D163" s="27">
        <v>277</v>
      </c>
      <c r="E163" s="40">
        <v>78.700361010830321</v>
      </c>
      <c r="F163" s="33">
        <v>5.5718144979738859</v>
      </c>
      <c r="G163" s="33">
        <v>4.842292314526877</v>
      </c>
      <c r="H163" s="33">
        <v>6.3213144682793247</v>
      </c>
    </row>
    <row r="164" spans="1:8" x14ac:dyDescent="0.25">
      <c r="A164" s="11" t="s">
        <v>8</v>
      </c>
      <c r="B164" s="27">
        <v>467</v>
      </c>
      <c r="C164" s="27">
        <v>249</v>
      </c>
      <c r="D164" s="27">
        <v>218</v>
      </c>
      <c r="E164" s="40">
        <v>114.22018348623853</v>
      </c>
      <c r="F164" s="33">
        <v>5.2566411526339483</v>
      </c>
      <c r="G164" s="33">
        <v>5.5308751665926259</v>
      </c>
      <c r="H164" s="33">
        <v>4.9748973071656781</v>
      </c>
    </row>
    <row r="165" spans="1:8" x14ac:dyDescent="0.25">
      <c r="A165" s="11" t="s">
        <v>9</v>
      </c>
      <c r="B165" s="27">
        <v>455</v>
      </c>
      <c r="C165" s="27">
        <v>227</v>
      </c>
      <c r="D165" s="27">
        <v>228</v>
      </c>
      <c r="E165" s="40">
        <v>99.561403508771932</v>
      </c>
      <c r="F165" s="33">
        <v>5.1215668617739754</v>
      </c>
      <c r="G165" s="33">
        <v>5.0422034651266108</v>
      </c>
      <c r="H165" s="33">
        <v>5.2031036056595159</v>
      </c>
    </row>
    <row r="166" spans="1:8" x14ac:dyDescent="0.25">
      <c r="A166" s="11" t="s">
        <v>10</v>
      </c>
      <c r="B166" s="27">
        <v>273</v>
      </c>
      <c r="C166" s="27">
        <v>127</v>
      </c>
      <c r="D166" s="27">
        <v>146</v>
      </c>
      <c r="E166" s="40">
        <v>86.986301369863014</v>
      </c>
      <c r="F166" s="33">
        <v>3.0729401170643853</v>
      </c>
      <c r="G166" s="33">
        <v>2.8209684584629056</v>
      </c>
      <c r="H166" s="33">
        <v>3.3318119580100412</v>
      </c>
    </row>
    <row r="167" spans="1:8" x14ac:dyDescent="0.25">
      <c r="A167" s="11" t="s">
        <v>11</v>
      </c>
      <c r="B167" s="27">
        <v>262</v>
      </c>
      <c r="C167" s="27">
        <v>128</v>
      </c>
      <c r="D167" s="27">
        <v>134</v>
      </c>
      <c r="E167" s="40">
        <v>95.522388059701498</v>
      </c>
      <c r="F167" s="33">
        <v>2.9491220171094104</v>
      </c>
      <c r="G167" s="33">
        <v>2.8431808085295422</v>
      </c>
      <c r="H167" s="33">
        <v>3.0579643998174348</v>
      </c>
    </row>
    <row r="168" spans="1:8" x14ac:dyDescent="0.25">
      <c r="A168" s="11" t="s">
        <v>12</v>
      </c>
      <c r="B168" s="27">
        <v>225</v>
      </c>
      <c r="C168" s="27">
        <v>108</v>
      </c>
      <c r="D168" s="27">
        <v>117</v>
      </c>
      <c r="E168" s="40">
        <v>92.307692307692307</v>
      </c>
      <c r="F168" s="33">
        <v>2.5326429536244937</v>
      </c>
      <c r="G168" s="33">
        <v>2.3989338071968014</v>
      </c>
      <c r="H168" s="33">
        <v>2.6700136923779096</v>
      </c>
    </row>
    <row r="169" spans="1:8" x14ac:dyDescent="0.25">
      <c r="A169" s="11" t="s">
        <v>13</v>
      </c>
      <c r="B169" s="27">
        <v>163</v>
      </c>
      <c r="C169" s="27">
        <v>76</v>
      </c>
      <c r="D169" s="27">
        <v>87</v>
      </c>
      <c r="E169" s="40">
        <v>87.356321839080465</v>
      </c>
      <c r="F169" s="33">
        <v>1.8347591175146329</v>
      </c>
      <c r="G169" s="33">
        <v>1.6881386050644158</v>
      </c>
      <c r="H169" s="33">
        <v>1.9853947968963943</v>
      </c>
    </row>
    <row r="170" spans="1:8" x14ac:dyDescent="0.25">
      <c r="A170" s="11" t="s">
        <v>14</v>
      </c>
      <c r="B170" s="27">
        <v>186</v>
      </c>
      <c r="C170" s="27">
        <v>96</v>
      </c>
      <c r="D170" s="27">
        <v>90</v>
      </c>
      <c r="E170" s="40">
        <v>106.66666666666667</v>
      </c>
      <c r="F170" s="33">
        <v>2.0936515083295815</v>
      </c>
      <c r="G170" s="33">
        <v>2.1323856063971567</v>
      </c>
      <c r="H170" s="33">
        <v>2.0538566864445458</v>
      </c>
    </row>
    <row r="171" spans="1:8" x14ac:dyDescent="0.25">
      <c r="A171" s="11" t="s">
        <v>15</v>
      </c>
      <c r="B171" s="27">
        <v>112</v>
      </c>
      <c r="C171" s="27">
        <v>58</v>
      </c>
      <c r="D171" s="27">
        <v>54</v>
      </c>
      <c r="E171" s="40">
        <v>107.4074074074074</v>
      </c>
      <c r="F171" s="33">
        <v>1.2606933813597478</v>
      </c>
      <c r="G171" s="33">
        <v>1.288316303864949</v>
      </c>
      <c r="H171" s="33">
        <v>1.2323140118667275</v>
      </c>
    </row>
    <row r="172" spans="1:8" x14ac:dyDescent="0.25">
      <c r="A172" s="11" t="s">
        <v>16</v>
      </c>
      <c r="B172" s="27">
        <v>58</v>
      </c>
      <c r="C172" s="27">
        <v>39</v>
      </c>
      <c r="D172" s="27">
        <v>19</v>
      </c>
      <c r="E172" s="40">
        <v>205.26315789473685</v>
      </c>
      <c r="F172" s="33">
        <v>0.65285907248986941</v>
      </c>
      <c r="G172" s="33">
        <v>0.86628165259884493</v>
      </c>
      <c r="H172" s="33">
        <v>0.43359196713829301</v>
      </c>
    </row>
    <row r="173" spans="1:8" x14ac:dyDescent="0.25">
      <c r="A173" s="11" t="s">
        <v>17</v>
      </c>
      <c r="B173" s="27">
        <v>47</v>
      </c>
      <c r="C173" s="27">
        <v>23</v>
      </c>
      <c r="D173" s="27">
        <v>24</v>
      </c>
      <c r="E173" s="40">
        <v>95.833333333333329</v>
      </c>
      <c r="F173" s="33">
        <v>0.52904097253489424</v>
      </c>
      <c r="G173" s="33">
        <v>0.51088405153265215</v>
      </c>
      <c r="H173" s="33">
        <v>0.54769511638521218</v>
      </c>
    </row>
    <row r="174" spans="1:8" x14ac:dyDescent="0.25">
      <c r="A174" s="11" t="s">
        <v>18</v>
      </c>
      <c r="B174" s="27">
        <v>60</v>
      </c>
      <c r="C174" s="27">
        <v>27</v>
      </c>
      <c r="D174" s="27">
        <v>33</v>
      </c>
      <c r="E174" s="40">
        <v>81.818181818181813</v>
      </c>
      <c r="F174" s="33">
        <v>0.67537145429986489</v>
      </c>
      <c r="G174" s="33">
        <v>0.59973345179920035</v>
      </c>
      <c r="H174" s="33">
        <v>0.7530807850296668</v>
      </c>
    </row>
    <row r="175" spans="1:8" ht="13.8" thickBot="1" x14ac:dyDescent="0.3">
      <c r="A175" s="6" t="s">
        <v>19</v>
      </c>
      <c r="B175" s="35">
        <v>17.753468516542156</v>
      </c>
      <c r="C175" s="35">
        <v>17.053763440860216</v>
      </c>
      <c r="D175" s="35">
        <v>18.442796610169491</v>
      </c>
      <c r="E175" s="41" t="s">
        <v>29</v>
      </c>
      <c r="F175" s="34" t="s">
        <v>29</v>
      </c>
      <c r="G175" s="34" t="s">
        <v>29</v>
      </c>
      <c r="H175" s="34" t="s">
        <v>29</v>
      </c>
    </row>
    <row r="176" spans="1:8" x14ac:dyDescent="0.25">
      <c r="B176" s="2"/>
      <c r="C176" s="2"/>
      <c r="D176" s="2"/>
    </row>
    <row r="177" spans="1:8" x14ac:dyDescent="0.25">
      <c r="B177" s="2"/>
      <c r="C177" s="2"/>
      <c r="D177" s="2"/>
    </row>
    <row r="178" spans="1:8" x14ac:dyDescent="0.25">
      <c r="B178" s="2"/>
      <c r="C178" s="2"/>
      <c r="D178" s="2"/>
    </row>
    <row r="181" spans="1:8" ht="13.8" thickBot="1" x14ac:dyDescent="0.3">
      <c r="A181" s="99" t="s">
        <v>28</v>
      </c>
      <c r="B181" s="99"/>
      <c r="C181" s="99"/>
      <c r="D181" s="99"/>
      <c r="E181" s="99"/>
      <c r="F181" s="99"/>
      <c r="G181" s="99"/>
      <c r="H181" s="99"/>
    </row>
    <row r="182" spans="1:8" x14ac:dyDescent="0.25">
      <c r="A182" s="105" t="s">
        <v>36</v>
      </c>
      <c r="B182" s="126" t="s">
        <v>27</v>
      </c>
      <c r="C182" s="127"/>
      <c r="D182" s="127"/>
      <c r="E182" s="128"/>
      <c r="F182" s="126" t="s">
        <v>26</v>
      </c>
      <c r="G182" s="127"/>
      <c r="H182" s="127"/>
    </row>
    <row r="183" spans="1:8" ht="12.75" customHeight="1" x14ac:dyDescent="0.25">
      <c r="A183" s="110"/>
      <c r="B183" s="122" t="s">
        <v>21</v>
      </c>
      <c r="C183" s="122" t="s">
        <v>22</v>
      </c>
      <c r="D183" s="122" t="s">
        <v>23</v>
      </c>
      <c r="E183" s="123" t="s">
        <v>360</v>
      </c>
      <c r="F183" s="121" t="s">
        <v>21</v>
      </c>
      <c r="G183" s="121" t="s">
        <v>24</v>
      </c>
      <c r="H183" s="124" t="s">
        <v>25</v>
      </c>
    </row>
    <row r="184" spans="1:8" ht="13.8" thickBot="1" x14ac:dyDescent="0.3">
      <c r="A184" s="106"/>
      <c r="B184" s="114"/>
      <c r="C184" s="114"/>
      <c r="D184" s="114"/>
      <c r="E184" s="114"/>
      <c r="F184" s="114"/>
      <c r="G184" s="114"/>
      <c r="H184" s="125"/>
    </row>
    <row r="185" spans="1:8" x14ac:dyDescent="0.25">
      <c r="A185" s="36" t="s">
        <v>20</v>
      </c>
      <c r="B185" s="37">
        <v>8568</v>
      </c>
      <c r="C185" s="37">
        <v>4517</v>
      </c>
      <c r="D185" s="37">
        <v>4051</v>
      </c>
      <c r="E185" s="39">
        <v>111.50333251049123</v>
      </c>
      <c r="F185" s="38">
        <v>100</v>
      </c>
      <c r="G185" s="38">
        <v>100</v>
      </c>
      <c r="H185" s="38">
        <v>100</v>
      </c>
    </row>
    <row r="186" spans="1:8" x14ac:dyDescent="0.25">
      <c r="A186" s="11" t="s">
        <v>0</v>
      </c>
      <c r="B186" s="27">
        <v>316</v>
      </c>
      <c r="C186" s="27">
        <v>176</v>
      </c>
      <c r="D186" s="27">
        <v>140</v>
      </c>
      <c r="E186" s="40">
        <v>125.71428571428571</v>
      </c>
      <c r="F186" s="33">
        <v>3.6881419234360413</v>
      </c>
      <c r="G186" s="33">
        <v>3.8963914102280275</v>
      </c>
      <c r="H186" s="33">
        <v>3.455936805726981</v>
      </c>
    </row>
    <row r="187" spans="1:8" x14ac:dyDescent="0.25">
      <c r="A187" s="11" t="s">
        <v>1</v>
      </c>
      <c r="B187" s="27">
        <v>1353</v>
      </c>
      <c r="C187" s="27">
        <v>711</v>
      </c>
      <c r="D187" s="27">
        <v>642</v>
      </c>
      <c r="E187" s="40">
        <v>110.74766355140187</v>
      </c>
      <c r="F187" s="33">
        <v>15.791316526610645</v>
      </c>
      <c r="G187" s="33">
        <v>15.740535753818907</v>
      </c>
      <c r="H187" s="33">
        <v>15.847938780548013</v>
      </c>
    </row>
    <row r="188" spans="1:8" x14ac:dyDescent="0.25">
      <c r="A188" s="11" t="s">
        <v>2</v>
      </c>
      <c r="B188" s="27">
        <v>1360</v>
      </c>
      <c r="C188" s="27">
        <v>741</v>
      </c>
      <c r="D188" s="27">
        <v>619</v>
      </c>
      <c r="E188" s="40">
        <v>119.7092084006462</v>
      </c>
      <c r="F188" s="33">
        <v>15.873015873015873</v>
      </c>
      <c r="G188" s="33">
        <v>16.404693380562321</v>
      </c>
      <c r="H188" s="33">
        <v>15.280177733892867</v>
      </c>
    </row>
    <row r="189" spans="1:8" x14ac:dyDescent="0.25">
      <c r="A189" s="11" t="s">
        <v>3</v>
      </c>
      <c r="B189" s="27">
        <v>762</v>
      </c>
      <c r="C189" s="27">
        <v>405</v>
      </c>
      <c r="D189" s="27">
        <v>357</v>
      </c>
      <c r="E189" s="40">
        <v>113.4453781512605</v>
      </c>
      <c r="F189" s="33">
        <v>8.8935574229691881</v>
      </c>
      <c r="G189" s="33">
        <v>8.9661279610360864</v>
      </c>
      <c r="H189" s="33">
        <v>8.8126388546038008</v>
      </c>
    </row>
    <row r="190" spans="1:8" x14ac:dyDescent="0.25">
      <c r="A190" s="11" t="s">
        <v>4</v>
      </c>
      <c r="B190" s="27">
        <v>555</v>
      </c>
      <c r="C190" s="27">
        <v>278</v>
      </c>
      <c r="D190" s="27">
        <v>277</v>
      </c>
      <c r="E190" s="40">
        <v>100.36101083032491</v>
      </c>
      <c r="F190" s="33">
        <v>6.4775910364145659</v>
      </c>
      <c r="G190" s="33">
        <v>6.1545273411556343</v>
      </c>
      <c r="H190" s="33">
        <v>6.8378178227598125</v>
      </c>
    </row>
    <row r="191" spans="1:8" x14ac:dyDescent="0.25">
      <c r="A191" s="11" t="s">
        <v>5</v>
      </c>
      <c r="B191" s="27">
        <v>647</v>
      </c>
      <c r="C191" s="27">
        <v>333</v>
      </c>
      <c r="D191" s="27">
        <v>314</v>
      </c>
      <c r="E191" s="40">
        <v>106.05095541401273</v>
      </c>
      <c r="F191" s="33">
        <v>7.5513538748832865</v>
      </c>
      <c r="G191" s="33">
        <v>7.3721496568518932</v>
      </c>
      <c r="H191" s="33">
        <v>7.7511725499876576</v>
      </c>
    </row>
    <row r="192" spans="1:8" x14ac:dyDescent="0.25">
      <c r="A192" s="11" t="s">
        <v>6</v>
      </c>
      <c r="B192" s="27">
        <v>612</v>
      </c>
      <c r="C192" s="27">
        <v>317</v>
      </c>
      <c r="D192" s="27">
        <v>295</v>
      </c>
      <c r="E192" s="40">
        <v>107.45762711864407</v>
      </c>
      <c r="F192" s="33">
        <v>7.1428571428571432</v>
      </c>
      <c r="G192" s="33">
        <v>7.017932255922072</v>
      </c>
      <c r="H192" s="33">
        <v>7.2821525549247097</v>
      </c>
    </row>
    <row r="193" spans="1:8" x14ac:dyDescent="0.25">
      <c r="A193" s="11" t="s">
        <v>7</v>
      </c>
      <c r="B193" s="27">
        <v>576</v>
      </c>
      <c r="C193" s="27">
        <v>306</v>
      </c>
      <c r="D193" s="27">
        <v>270</v>
      </c>
      <c r="E193" s="40">
        <v>113.33333333333333</v>
      </c>
      <c r="F193" s="33">
        <v>6.7226890756302522</v>
      </c>
      <c r="G193" s="33">
        <v>6.7744077927828208</v>
      </c>
      <c r="H193" s="33">
        <v>6.6650209824734636</v>
      </c>
    </row>
    <row r="194" spans="1:8" x14ac:dyDescent="0.25">
      <c r="A194" s="11" t="s">
        <v>8</v>
      </c>
      <c r="B194" s="27">
        <v>514</v>
      </c>
      <c r="C194" s="27">
        <v>267</v>
      </c>
      <c r="D194" s="27">
        <v>247</v>
      </c>
      <c r="E194" s="40">
        <v>108.09716599190283</v>
      </c>
      <c r="F194" s="33">
        <v>5.9990662931839402</v>
      </c>
      <c r="G194" s="33">
        <v>5.9110028780163821</v>
      </c>
      <c r="H194" s="33">
        <v>6.0972599358183164</v>
      </c>
    </row>
    <row r="195" spans="1:8" x14ac:dyDescent="0.25">
      <c r="A195" s="11" t="s">
        <v>9</v>
      </c>
      <c r="B195" s="27">
        <v>457</v>
      </c>
      <c r="C195" s="27">
        <v>253</v>
      </c>
      <c r="D195" s="27">
        <v>204</v>
      </c>
      <c r="E195" s="40">
        <v>124.01960784313725</v>
      </c>
      <c r="F195" s="33">
        <v>5.3338001867413629</v>
      </c>
      <c r="G195" s="33">
        <v>5.6010626522027893</v>
      </c>
      <c r="H195" s="33">
        <v>5.0357936312021723</v>
      </c>
    </row>
    <row r="196" spans="1:8" x14ac:dyDescent="0.25">
      <c r="A196" s="11" t="s">
        <v>10</v>
      </c>
      <c r="B196" s="27">
        <v>341</v>
      </c>
      <c r="C196" s="27">
        <v>173</v>
      </c>
      <c r="D196" s="27">
        <v>168</v>
      </c>
      <c r="E196" s="40">
        <v>102.97619047619048</v>
      </c>
      <c r="F196" s="33">
        <v>3.9799253034547153</v>
      </c>
      <c r="G196" s="33">
        <v>3.8299756475536859</v>
      </c>
      <c r="H196" s="33">
        <v>4.1471241668723771</v>
      </c>
    </row>
    <row r="197" spans="1:8" x14ac:dyDescent="0.25">
      <c r="A197" s="11" t="s">
        <v>11</v>
      </c>
      <c r="B197" s="27">
        <v>244</v>
      </c>
      <c r="C197" s="27">
        <v>122</v>
      </c>
      <c r="D197" s="27">
        <v>122</v>
      </c>
      <c r="E197" s="40">
        <v>100</v>
      </c>
      <c r="F197" s="33">
        <v>2.8478057889822597</v>
      </c>
      <c r="G197" s="33">
        <v>2.7009076820898827</v>
      </c>
      <c r="H197" s="33">
        <v>3.0116020735620834</v>
      </c>
    </row>
    <row r="198" spans="1:8" x14ac:dyDescent="0.25">
      <c r="A198" s="11" t="s">
        <v>12</v>
      </c>
      <c r="B198" s="27">
        <v>239</v>
      </c>
      <c r="C198" s="27">
        <v>113</v>
      </c>
      <c r="D198" s="27">
        <v>126</v>
      </c>
      <c r="E198" s="40">
        <v>89.682539682539684</v>
      </c>
      <c r="F198" s="33">
        <v>2.7894491129785246</v>
      </c>
      <c r="G198" s="33">
        <v>2.5016603940668585</v>
      </c>
      <c r="H198" s="33">
        <v>3.1103431251542828</v>
      </c>
    </row>
    <row r="199" spans="1:8" x14ac:dyDescent="0.25">
      <c r="A199" s="11" t="s">
        <v>13</v>
      </c>
      <c r="B199" s="27">
        <v>198</v>
      </c>
      <c r="C199" s="27">
        <v>101</v>
      </c>
      <c r="D199" s="27">
        <v>97</v>
      </c>
      <c r="E199" s="40">
        <v>104.12371134020619</v>
      </c>
      <c r="F199" s="33">
        <v>2.3109243697478989</v>
      </c>
      <c r="G199" s="33">
        <v>2.2359973433694931</v>
      </c>
      <c r="H199" s="33">
        <v>2.3944705011108369</v>
      </c>
    </row>
    <row r="200" spans="1:8" x14ac:dyDescent="0.25">
      <c r="A200" s="11" t="s">
        <v>14</v>
      </c>
      <c r="B200" s="27">
        <v>170</v>
      </c>
      <c r="C200" s="27">
        <v>106</v>
      </c>
      <c r="D200" s="27">
        <v>64</v>
      </c>
      <c r="E200" s="40">
        <v>165.625</v>
      </c>
      <c r="F200" s="33">
        <v>1.9841269841269842</v>
      </c>
      <c r="G200" s="33">
        <v>2.3466902811600621</v>
      </c>
      <c r="H200" s="33">
        <v>1.5798568254751912</v>
      </c>
    </row>
    <row r="201" spans="1:8" x14ac:dyDescent="0.25">
      <c r="A201" s="11" t="s">
        <v>15</v>
      </c>
      <c r="B201" s="27">
        <v>107</v>
      </c>
      <c r="C201" s="27">
        <v>51</v>
      </c>
      <c r="D201" s="27">
        <v>56</v>
      </c>
      <c r="E201" s="40">
        <v>91.071428571428569</v>
      </c>
      <c r="F201" s="33">
        <v>1.2488328664799253</v>
      </c>
      <c r="G201" s="33">
        <v>1.1290679654638034</v>
      </c>
      <c r="H201" s="33">
        <v>1.3823747222907925</v>
      </c>
    </row>
    <row r="202" spans="1:8" x14ac:dyDescent="0.25">
      <c r="A202" s="11" t="s">
        <v>16</v>
      </c>
      <c r="B202" s="27">
        <v>62</v>
      </c>
      <c r="C202" s="27">
        <v>36</v>
      </c>
      <c r="D202" s="27">
        <v>26</v>
      </c>
      <c r="E202" s="40">
        <v>138.46153846153845</v>
      </c>
      <c r="F202" s="33">
        <v>0.72362278244631184</v>
      </c>
      <c r="G202" s="33">
        <v>0.79698915209209653</v>
      </c>
      <c r="H202" s="33">
        <v>0.64181683534929646</v>
      </c>
    </row>
    <row r="203" spans="1:8" x14ac:dyDescent="0.25">
      <c r="A203" s="11" t="s">
        <v>17</v>
      </c>
      <c r="B203" s="27">
        <v>29</v>
      </c>
      <c r="C203" s="27">
        <v>13</v>
      </c>
      <c r="D203" s="27">
        <v>16</v>
      </c>
      <c r="E203" s="40">
        <v>81.25</v>
      </c>
      <c r="F203" s="33">
        <v>0.33846872082166202</v>
      </c>
      <c r="G203" s="33">
        <v>0.28780163825547928</v>
      </c>
      <c r="H203" s="33">
        <v>0.39496420636879781</v>
      </c>
    </row>
    <row r="204" spans="1:8" x14ac:dyDescent="0.25">
      <c r="A204" s="11" t="s">
        <v>18</v>
      </c>
      <c r="B204" s="27">
        <v>26</v>
      </c>
      <c r="C204" s="27">
        <v>15</v>
      </c>
      <c r="D204" s="27">
        <v>11</v>
      </c>
      <c r="E204" s="40">
        <v>136.36363636363637</v>
      </c>
      <c r="F204" s="33">
        <v>0.30345471521942108</v>
      </c>
      <c r="G204" s="33">
        <v>0.33207881337170686</v>
      </c>
      <c r="H204" s="33">
        <v>0.27153789187854849</v>
      </c>
    </row>
    <row r="205" spans="1:8" ht="13.8" thickBot="1" x14ac:dyDescent="0.3">
      <c r="A205" s="6" t="s">
        <v>19</v>
      </c>
      <c r="B205" s="35">
        <v>19.441441441441441</v>
      </c>
      <c r="C205" s="35">
        <v>19.055755395683455</v>
      </c>
      <c r="D205" s="35">
        <v>19.828519855595669</v>
      </c>
      <c r="E205" s="41" t="s">
        <v>29</v>
      </c>
      <c r="F205" s="34" t="s">
        <v>29</v>
      </c>
      <c r="G205" s="34" t="s">
        <v>29</v>
      </c>
      <c r="H205" s="34" t="s">
        <v>29</v>
      </c>
    </row>
    <row r="206" spans="1:8" x14ac:dyDescent="0.25">
      <c r="B206" s="2"/>
      <c r="C206" s="2"/>
      <c r="D206" s="2"/>
    </row>
    <row r="207" spans="1:8" x14ac:dyDescent="0.25">
      <c r="B207" s="2"/>
      <c r="C207" s="2"/>
      <c r="D207" s="2"/>
    </row>
    <row r="208" spans="1:8" x14ac:dyDescent="0.25">
      <c r="B208" s="2"/>
      <c r="C208" s="2"/>
      <c r="D208" s="2"/>
    </row>
    <row r="211" spans="1:8" ht="13.8" thickBot="1" x14ac:dyDescent="0.3">
      <c r="A211" s="99" t="s">
        <v>28</v>
      </c>
      <c r="B211" s="99"/>
      <c r="C211" s="99"/>
      <c r="D211" s="99"/>
      <c r="E211" s="99"/>
      <c r="F211" s="99"/>
      <c r="G211" s="99"/>
      <c r="H211" s="99"/>
    </row>
    <row r="212" spans="1:8" x14ac:dyDescent="0.25">
      <c r="A212" s="105" t="s">
        <v>37</v>
      </c>
      <c r="B212" s="126" t="s">
        <v>27</v>
      </c>
      <c r="C212" s="127"/>
      <c r="D212" s="127"/>
      <c r="E212" s="128"/>
      <c r="F212" s="126" t="s">
        <v>26</v>
      </c>
      <c r="G212" s="127"/>
      <c r="H212" s="127"/>
    </row>
    <row r="213" spans="1:8" ht="12.75" customHeight="1" x14ac:dyDescent="0.25">
      <c r="A213" s="110"/>
      <c r="B213" s="122" t="s">
        <v>21</v>
      </c>
      <c r="C213" s="122" t="s">
        <v>22</v>
      </c>
      <c r="D213" s="122" t="s">
        <v>23</v>
      </c>
      <c r="E213" s="123" t="s">
        <v>360</v>
      </c>
      <c r="F213" s="121" t="s">
        <v>21</v>
      </c>
      <c r="G213" s="121" t="s">
        <v>24</v>
      </c>
      <c r="H213" s="124" t="s">
        <v>25</v>
      </c>
    </row>
    <row r="214" spans="1:8" ht="13.8" thickBot="1" x14ac:dyDescent="0.3">
      <c r="A214" s="106"/>
      <c r="B214" s="114"/>
      <c r="C214" s="114"/>
      <c r="D214" s="114"/>
      <c r="E214" s="114"/>
      <c r="F214" s="114"/>
      <c r="G214" s="114"/>
      <c r="H214" s="125"/>
    </row>
    <row r="215" spans="1:8" x14ac:dyDescent="0.25">
      <c r="A215" s="36" t="s">
        <v>20</v>
      </c>
      <c r="B215" s="37">
        <v>21013</v>
      </c>
      <c r="C215" s="37">
        <v>10807</v>
      </c>
      <c r="D215" s="37">
        <v>10206</v>
      </c>
      <c r="E215" s="39">
        <v>105.88869292572997</v>
      </c>
      <c r="F215" s="38">
        <v>100</v>
      </c>
      <c r="G215" s="38">
        <v>100</v>
      </c>
      <c r="H215" s="38">
        <v>100</v>
      </c>
    </row>
    <row r="216" spans="1:8" x14ac:dyDescent="0.25">
      <c r="A216" s="11" t="s">
        <v>0</v>
      </c>
      <c r="B216" s="27">
        <v>754</v>
      </c>
      <c r="C216" s="27">
        <v>415</v>
      </c>
      <c r="D216" s="27">
        <v>339</v>
      </c>
      <c r="E216" s="40">
        <v>122.4188790560472</v>
      </c>
      <c r="F216" s="33">
        <v>3.5882548898301052</v>
      </c>
      <c r="G216" s="33">
        <v>3.8401036365318775</v>
      </c>
      <c r="H216" s="33">
        <v>3.3215755437977661</v>
      </c>
    </row>
    <row r="217" spans="1:8" x14ac:dyDescent="0.25">
      <c r="A217" s="11" t="s">
        <v>1</v>
      </c>
      <c r="B217" s="27">
        <v>2810</v>
      </c>
      <c r="C217" s="27">
        <v>1438</v>
      </c>
      <c r="D217" s="27">
        <v>1372</v>
      </c>
      <c r="E217" s="40">
        <v>104.81049562682216</v>
      </c>
      <c r="F217" s="33">
        <v>13.372674058915909</v>
      </c>
      <c r="G217" s="33">
        <v>13.306190432127325</v>
      </c>
      <c r="H217" s="33">
        <v>13.443072702331962</v>
      </c>
    </row>
    <row r="218" spans="1:8" x14ac:dyDescent="0.25">
      <c r="A218" s="11" t="s">
        <v>2</v>
      </c>
      <c r="B218" s="27">
        <v>3126</v>
      </c>
      <c r="C218" s="27">
        <v>1650</v>
      </c>
      <c r="D218" s="27">
        <v>1476</v>
      </c>
      <c r="E218" s="40">
        <v>111.78861788617886</v>
      </c>
      <c r="F218" s="33">
        <v>14.876505020701471</v>
      </c>
      <c r="G218" s="33">
        <v>15.267881928379754</v>
      </c>
      <c r="H218" s="33">
        <v>14.462081128747796</v>
      </c>
    </row>
    <row r="219" spans="1:8" x14ac:dyDescent="0.25">
      <c r="A219" s="11" t="s">
        <v>3</v>
      </c>
      <c r="B219" s="27">
        <v>2188</v>
      </c>
      <c r="C219" s="27">
        <v>1132</v>
      </c>
      <c r="D219" s="27">
        <v>1056</v>
      </c>
      <c r="E219" s="40">
        <v>107.1969696969697</v>
      </c>
      <c r="F219" s="33">
        <v>10.412601722743064</v>
      </c>
      <c r="G219" s="33">
        <v>10.474692329045988</v>
      </c>
      <c r="H219" s="33">
        <v>10.346854791299236</v>
      </c>
    </row>
    <row r="220" spans="1:8" x14ac:dyDescent="0.25">
      <c r="A220" s="11" t="s">
        <v>4</v>
      </c>
      <c r="B220" s="27">
        <v>1535</v>
      </c>
      <c r="C220" s="27">
        <v>789</v>
      </c>
      <c r="D220" s="27">
        <v>746</v>
      </c>
      <c r="E220" s="40">
        <v>105.76407506702412</v>
      </c>
      <c r="F220" s="33">
        <v>7.305001665635559</v>
      </c>
      <c r="G220" s="33">
        <v>7.3008235402979551</v>
      </c>
      <c r="H220" s="33">
        <v>7.309425827944346</v>
      </c>
    </row>
    <row r="221" spans="1:8" x14ac:dyDescent="0.25">
      <c r="A221" s="11" t="s">
        <v>5</v>
      </c>
      <c r="B221" s="27">
        <v>1497</v>
      </c>
      <c r="C221" s="27">
        <v>708</v>
      </c>
      <c r="D221" s="27">
        <v>789</v>
      </c>
      <c r="E221" s="40">
        <v>89.733840304182507</v>
      </c>
      <c r="F221" s="33">
        <v>7.1241612335221056</v>
      </c>
      <c r="G221" s="33">
        <v>6.5513093365411308</v>
      </c>
      <c r="H221" s="33">
        <v>7.7307466196355081</v>
      </c>
    </row>
    <row r="222" spans="1:8" x14ac:dyDescent="0.25">
      <c r="A222" s="11" t="s">
        <v>6</v>
      </c>
      <c r="B222" s="27">
        <v>1564</v>
      </c>
      <c r="C222" s="27">
        <v>776</v>
      </c>
      <c r="D222" s="27">
        <v>788</v>
      </c>
      <c r="E222" s="40">
        <v>98.477157360406096</v>
      </c>
      <c r="F222" s="33">
        <v>7.4430114690905631</v>
      </c>
      <c r="G222" s="33">
        <v>7.1805311372258718</v>
      </c>
      <c r="H222" s="33">
        <v>7.7209484616892023</v>
      </c>
    </row>
    <row r="223" spans="1:8" x14ac:dyDescent="0.25">
      <c r="A223" s="11" t="s">
        <v>7</v>
      </c>
      <c r="B223" s="27">
        <v>1413</v>
      </c>
      <c r="C223" s="27">
        <v>722</v>
      </c>
      <c r="D223" s="27">
        <v>691</v>
      </c>
      <c r="E223" s="40">
        <v>104.4862518089725</v>
      </c>
      <c r="F223" s="33">
        <v>6.7244086993765766</v>
      </c>
      <c r="G223" s="33">
        <v>6.6808550013879895</v>
      </c>
      <c r="H223" s="33">
        <v>6.770527140897511</v>
      </c>
    </row>
    <row r="224" spans="1:8" x14ac:dyDescent="0.25">
      <c r="A224" s="11" t="s">
        <v>8</v>
      </c>
      <c r="B224" s="27">
        <v>1358</v>
      </c>
      <c r="C224" s="27">
        <v>686</v>
      </c>
      <c r="D224" s="27">
        <v>672</v>
      </c>
      <c r="E224" s="40">
        <v>102.08333333333333</v>
      </c>
      <c r="F224" s="33">
        <v>6.4626659686860517</v>
      </c>
      <c r="G224" s="33">
        <v>6.3477375774960674</v>
      </c>
      <c r="H224" s="33">
        <v>6.5843621399176957</v>
      </c>
    </row>
    <row r="225" spans="1:8" x14ac:dyDescent="0.25">
      <c r="A225" s="11" t="s">
        <v>9</v>
      </c>
      <c r="B225" s="27">
        <v>1048</v>
      </c>
      <c r="C225" s="27">
        <v>527</v>
      </c>
      <c r="D225" s="27">
        <v>521</v>
      </c>
      <c r="E225" s="40">
        <v>101.15163147792707</v>
      </c>
      <c r="F225" s="33">
        <v>4.9873887593394564</v>
      </c>
      <c r="G225" s="33">
        <v>4.8764689553067457</v>
      </c>
      <c r="H225" s="33">
        <v>5.104840290025475</v>
      </c>
    </row>
    <row r="226" spans="1:8" x14ac:dyDescent="0.25">
      <c r="A226" s="11" t="s">
        <v>10</v>
      </c>
      <c r="B226" s="27">
        <v>868</v>
      </c>
      <c r="C226" s="27">
        <v>465</v>
      </c>
      <c r="D226" s="27">
        <v>403</v>
      </c>
      <c r="E226" s="40">
        <v>115.38461538461539</v>
      </c>
      <c r="F226" s="33">
        <v>4.1307761861704657</v>
      </c>
      <c r="G226" s="33">
        <v>4.3027667252706578</v>
      </c>
      <c r="H226" s="33">
        <v>3.9486576523613559</v>
      </c>
    </row>
    <row r="227" spans="1:8" x14ac:dyDescent="0.25">
      <c r="A227" s="11" t="s">
        <v>11</v>
      </c>
      <c r="B227" s="27">
        <v>814</v>
      </c>
      <c r="C227" s="27">
        <v>388</v>
      </c>
      <c r="D227" s="27">
        <v>426</v>
      </c>
      <c r="E227" s="40">
        <v>91.079812206572768</v>
      </c>
      <c r="F227" s="33">
        <v>3.8737924142197686</v>
      </c>
      <c r="G227" s="33">
        <v>3.5902655686129359</v>
      </c>
      <c r="H227" s="33">
        <v>4.1740152851263961</v>
      </c>
    </row>
    <row r="228" spans="1:8" x14ac:dyDescent="0.25">
      <c r="A228" s="11" t="s">
        <v>12</v>
      </c>
      <c r="B228" s="27">
        <v>585</v>
      </c>
      <c r="C228" s="27">
        <v>303</v>
      </c>
      <c r="D228" s="27">
        <v>282</v>
      </c>
      <c r="E228" s="40">
        <v>107.44680851063829</v>
      </c>
      <c r="F228" s="33">
        <v>2.7839908627992194</v>
      </c>
      <c r="G228" s="33">
        <v>2.8037383177570092</v>
      </c>
      <c r="H228" s="33">
        <v>2.7630805408583186</v>
      </c>
    </row>
    <row r="229" spans="1:8" x14ac:dyDescent="0.25">
      <c r="A229" s="11" t="s">
        <v>13</v>
      </c>
      <c r="B229" s="27">
        <v>589</v>
      </c>
      <c r="C229" s="27">
        <v>317</v>
      </c>
      <c r="D229" s="27">
        <v>272</v>
      </c>
      <c r="E229" s="40">
        <v>116.54411764705883</v>
      </c>
      <c r="F229" s="33">
        <v>2.8030266977585305</v>
      </c>
      <c r="G229" s="33">
        <v>2.9332839826038679</v>
      </c>
      <c r="H229" s="33">
        <v>2.6650989613952576</v>
      </c>
    </row>
    <row r="230" spans="1:8" x14ac:dyDescent="0.25">
      <c r="A230" s="11" t="s">
        <v>14</v>
      </c>
      <c r="B230" s="27">
        <v>392</v>
      </c>
      <c r="C230" s="27">
        <v>218</v>
      </c>
      <c r="D230" s="27">
        <v>174</v>
      </c>
      <c r="E230" s="40">
        <v>125.28735632183908</v>
      </c>
      <c r="F230" s="33">
        <v>1.8655118260124686</v>
      </c>
      <c r="G230" s="33">
        <v>2.0172110669010825</v>
      </c>
      <c r="H230" s="33">
        <v>1.7048794826572604</v>
      </c>
    </row>
    <row r="231" spans="1:8" x14ac:dyDescent="0.25">
      <c r="A231" s="11" t="s">
        <v>15</v>
      </c>
      <c r="B231" s="27">
        <v>267</v>
      </c>
      <c r="C231" s="27">
        <v>159</v>
      </c>
      <c r="D231" s="27">
        <v>108</v>
      </c>
      <c r="E231" s="40">
        <v>147.22222222222223</v>
      </c>
      <c r="F231" s="33">
        <v>1.2706419835340028</v>
      </c>
      <c r="G231" s="33">
        <v>1.4712686221893216</v>
      </c>
      <c r="H231" s="33">
        <v>1.0582010582010581</v>
      </c>
    </row>
    <row r="232" spans="1:8" x14ac:dyDescent="0.25">
      <c r="A232" s="11" t="s">
        <v>16</v>
      </c>
      <c r="B232" s="27">
        <v>99</v>
      </c>
      <c r="C232" s="27">
        <v>56</v>
      </c>
      <c r="D232" s="27">
        <v>43</v>
      </c>
      <c r="E232" s="40">
        <v>130.23255813953489</v>
      </c>
      <c r="F232" s="33">
        <v>0.47113691524294482</v>
      </c>
      <c r="G232" s="33">
        <v>0.51818265938743402</v>
      </c>
      <c r="H232" s="33">
        <v>0.42132079169116204</v>
      </c>
    </row>
    <row r="233" spans="1:8" x14ac:dyDescent="0.25">
      <c r="A233" s="11" t="s">
        <v>17</v>
      </c>
      <c r="B233" s="27">
        <v>68</v>
      </c>
      <c r="C233" s="27">
        <v>35</v>
      </c>
      <c r="D233" s="27">
        <v>33</v>
      </c>
      <c r="E233" s="40">
        <v>106.06060606060606</v>
      </c>
      <c r="F233" s="33">
        <v>0.32360919430828533</v>
      </c>
      <c r="G233" s="33">
        <v>0.3238641621171463</v>
      </c>
      <c r="H233" s="33">
        <v>0.32333921222810114</v>
      </c>
    </row>
    <row r="234" spans="1:8" x14ac:dyDescent="0.25">
      <c r="A234" s="11" t="s">
        <v>18</v>
      </c>
      <c r="B234" s="27">
        <v>38</v>
      </c>
      <c r="C234" s="27">
        <v>23</v>
      </c>
      <c r="D234" s="27">
        <v>15</v>
      </c>
      <c r="E234" s="40">
        <v>153.33333333333334</v>
      </c>
      <c r="F234" s="33">
        <v>0.18084043211345358</v>
      </c>
      <c r="G234" s="33">
        <v>0.21282502081983901</v>
      </c>
      <c r="H234" s="33">
        <v>0.14697236919459142</v>
      </c>
    </row>
    <row r="235" spans="1:8" ht="13.8" thickBot="1" x14ac:dyDescent="0.3">
      <c r="A235" s="6" t="s">
        <v>19</v>
      </c>
      <c r="B235" s="35">
        <v>20.312291249164996</v>
      </c>
      <c r="C235" s="35">
        <v>19.870088719898604</v>
      </c>
      <c r="D235" s="35">
        <v>20.722433460076047</v>
      </c>
      <c r="E235" s="41" t="s">
        <v>29</v>
      </c>
      <c r="F235" s="34" t="s">
        <v>29</v>
      </c>
      <c r="G235" s="34" t="s">
        <v>29</v>
      </c>
      <c r="H235" s="34" t="s">
        <v>29</v>
      </c>
    </row>
    <row r="236" spans="1:8" x14ac:dyDescent="0.25">
      <c r="B236" s="2"/>
      <c r="C236" s="2"/>
      <c r="D236" s="2"/>
    </row>
    <row r="237" spans="1:8" x14ac:dyDescent="0.25">
      <c r="B237" s="2"/>
      <c r="C237" s="2"/>
      <c r="D237" s="2"/>
    </row>
    <row r="238" spans="1:8" x14ac:dyDescent="0.25">
      <c r="B238" s="2"/>
      <c r="C238" s="2"/>
      <c r="D238" s="2"/>
    </row>
    <row r="241" spans="1:8" ht="13.8" thickBot="1" x14ac:dyDescent="0.3">
      <c r="A241" s="99" t="s">
        <v>28</v>
      </c>
      <c r="B241" s="99"/>
      <c r="C241" s="99"/>
      <c r="D241" s="99"/>
      <c r="E241" s="99"/>
      <c r="F241" s="99"/>
      <c r="G241" s="99"/>
      <c r="H241" s="99"/>
    </row>
    <row r="242" spans="1:8" x14ac:dyDescent="0.25">
      <c r="A242" s="105" t="s">
        <v>45</v>
      </c>
      <c r="B242" s="126" t="s">
        <v>27</v>
      </c>
      <c r="C242" s="127"/>
      <c r="D242" s="127"/>
      <c r="E242" s="128"/>
      <c r="F242" s="126" t="s">
        <v>26</v>
      </c>
      <c r="G242" s="127"/>
      <c r="H242" s="127"/>
    </row>
    <row r="243" spans="1:8" ht="12.75" customHeight="1" x14ac:dyDescent="0.25">
      <c r="A243" s="110"/>
      <c r="B243" s="122" t="s">
        <v>21</v>
      </c>
      <c r="C243" s="122" t="s">
        <v>22</v>
      </c>
      <c r="D243" s="122" t="s">
        <v>23</v>
      </c>
      <c r="E243" s="123" t="s">
        <v>360</v>
      </c>
      <c r="F243" s="121" t="s">
        <v>21</v>
      </c>
      <c r="G243" s="121" t="s">
        <v>24</v>
      </c>
      <c r="H243" s="124" t="s">
        <v>25</v>
      </c>
    </row>
    <row r="244" spans="1:8" ht="13.8" thickBot="1" x14ac:dyDescent="0.3">
      <c r="A244" s="106"/>
      <c r="B244" s="114"/>
      <c r="C244" s="114"/>
      <c r="D244" s="114"/>
      <c r="E244" s="114"/>
      <c r="F244" s="114"/>
      <c r="G244" s="114"/>
      <c r="H244" s="125"/>
    </row>
    <row r="245" spans="1:8" x14ac:dyDescent="0.25">
      <c r="A245" s="36" t="s">
        <v>20</v>
      </c>
      <c r="B245" s="37">
        <v>3586</v>
      </c>
      <c r="C245" s="37">
        <v>1800</v>
      </c>
      <c r="D245" s="37">
        <v>1786</v>
      </c>
      <c r="E245" s="39">
        <v>100.78387458006719</v>
      </c>
      <c r="F245" s="38">
        <v>100</v>
      </c>
      <c r="G245" s="38">
        <v>100</v>
      </c>
      <c r="H245" s="38">
        <v>100</v>
      </c>
    </row>
    <row r="246" spans="1:8" x14ac:dyDescent="0.25">
      <c r="A246" s="11" t="s">
        <v>0</v>
      </c>
      <c r="B246" s="27">
        <v>95</v>
      </c>
      <c r="C246" s="27">
        <v>54</v>
      </c>
      <c r="D246" s="27">
        <v>41</v>
      </c>
      <c r="E246" s="40">
        <v>131.70731707317074</v>
      </c>
      <c r="F246" s="33">
        <v>2.6491912994980478</v>
      </c>
      <c r="G246" s="33">
        <v>3</v>
      </c>
      <c r="H246" s="33">
        <v>2.295632698768197</v>
      </c>
    </row>
    <row r="247" spans="1:8" x14ac:dyDescent="0.25">
      <c r="A247" s="11" t="s">
        <v>1</v>
      </c>
      <c r="B247" s="27">
        <v>488</v>
      </c>
      <c r="C247" s="27">
        <v>252</v>
      </c>
      <c r="D247" s="27">
        <v>236</v>
      </c>
      <c r="E247" s="40">
        <v>106.77966101694915</v>
      </c>
      <c r="F247" s="33">
        <v>13.608477412158393</v>
      </c>
      <c r="G247" s="33">
        <v>14</v>
      </c>
      <c r="H247" s="33">
        <v>13.213885778275476</v>
      </c>
    </row>
    <row r="248" spans="1:8" x14ac:dyDescent="0.25">
      <c r="A248" s="11" t="s">
        <v>2</v>
      </c>
      <c r="B248" s="27">
        <v>514</v>
      </c>
      <c r="C248" s="27">
        <v>271</v>
      </c>
      <c r="D248" s="27">
        <v>243</v>
      </c>
      <c r="E248" s="40">
        <v>111.52263374485597</v>
      </c>
      <c r="F248" s="33">
        <v>14.333519241494702</v>
      </c>
      <c r="G248" s="33">
        <v>15.055555555555555</v>
      </c>
      <c r="H248" s="33">
        <v>13.605823068309071</v>
      </c>
    </row>
    <row r="249" spans="1:8" x14ac:dyDescent="0.25">
      <c r="A249" s="11" t="s">
        <v>3</v>
      </c>
      <c r="B249" s="27">
        <v>324</v>
      </c>
      <c r="C249" s="27">
        <v>168</v>
      </c>
      <c r="D249" s="27">
        <v>156</v>
      </c>
      <c r="E249" s="40">
        <v>107.69230769230769</v>
      </c>
      <c r="F249" s="33">
        <v>9.035136642498605</v>
      </c>
      <c r="G249" s="33">
        <v>9.3333333333333339</v>
      </c>
      <c r="H249" s="33">
        <v>8.7346024636058228</v>
      </c>
    </row>
    <row r="250" spans="1:8" x14ac:dyDescent="0.25">
      <c r="A250" s="11" t="s">
        <v>4</v>
      </c>
      <c r="B250" s="27">
        <v>249</v>
      </c>
      <c r="C250" s="27">
        <v>130</v>
      </c>
      <c r="D250" s="27">
        <v>119</v>
      </c>
      <c r="E250" s="40">
        <v>109.24369747899159</v>
      </c>
      <c r="F250" s="33">
        <v>6.9436698271054098</v>
      </c>
      <c r="G250" s="33">
        <v>7.2222222222222223</v>
      </c>
      <c r="H250" s="33">
        <v>6.6629339305711088</v>
      </c>
    </row>
    <row r="251" spans="1:8" x14ac:dyDescent="0.25">
      <c r="A251" s="11" t="s">
        <v>5</v>
      </c>
      <c r="B251" s="27">
        <v>226</v>
      </c>
      <c r="C251" s="27">
        <v>109</v>
      </c>
      <c r="D251" s="27">
        <v>117</v>
      </c>
      <c r="E251" s="40">
        <v>93.162393162393158</v>
      </c>
      <c r="F251" s="33">
        <v>6.3022866703848299</v>
      </c>
      <c r="G251" s="33">
        <v>6.0555555555555554</v>
      </c>
      <c r="H251" s="33">
        <v>6.5509518477043676</v>
      </c>
    </row>
    <row r="252" spans="1:8" x14ac:dyDescent="0.25">
      <c r="A252" s="11" t="s">
        <v>6</v>
      </c>
      <c r="B252" s="27">
        <v>274</v>
      </c>
      <c r="C252" s="27">
        <v>137</v>
      </c>
      <c r="D252" s="27">
        <v>137</v>
      </c>
      <c r="E252" s="40">
        <v>100</v>
      </c>
      <c r="F252" s="33">
        <v>7.6408254322364755</v>
      </c>
      <c r="G252" s="33">
        <v>7.6111111111111107</v>
      </c>
      <c r="H252" s="33">
        <v>7.6707726763717803</v>
      </c>
    </row>
    <row r="253" spans="1:8" x14ac:dyDescent="0.25">
      <c r="A253" s="11" t="s">
        <v>7</v>
      </c>
      <c r="B253" s="27">
        <v>189</v>
      </c>
      <c r="C253" s="27">
        <v>98</v>
      </c>
      <c r="D253" s="27">
        <v>91</v>
      </c>
      <c r="E253" s="40">
        <v>107.69230769230769</v>
      </c>
      <c r="F253" s="33">
        <v>5.2704963747908531</v>
      </c>
      <c r="G253" s="33">
        <v>5.4444444444444446</v>
      </c>
      <c r="H253" s="33">
        <v>5.0951847704367301</v>
      </c>
    </row>
    <row r="254" spans="1:8" x14ac:dyDescent="0.25">
      <c r="A254" s="11" t="s">
        <v>8</v>
      </c>
      <c r="B254" s="27">
        <v>234</v>
      </c>
      <c r="C254" s="27">
        <v>108</v>
      </c>
      <c r="D254" s="27">
        <v>126</v>
      </c>
      <c r="E254" s="40">
        <v>85.714285714285708</v>
      </c>
      <c r="F254" s="33">
        <v>6.5253764640267704</v>
      </c>
      <c r="G254" s="33">
        <v>6</v>
      </c>
      <c r="H254" s="33">
        <v>7.0548712206047028</v>
      </c>
    </row>
    <row r="255" spans="1:8" x14ac:dyDescent="0.25">
      <c r="A255" s="11" t="s">
        <v>9</v>
      </c>
      <c r="B255" s="27">
        <v>208</v>
      </c>
      <c r="C255" s="27">
        <v>98</v>
      </c>
      <c r="D255" s="27">
        <v>110</v>
      </c>
      <c r="E255" s="40">
        <v>89.090909090909093</v>
      </c>
      <c r="F255" s="33">
        <v>5.8003346346904632</v>
      </c>
      <c r="G255" s="33">
        <v>5.4444444444444446</v>
      </c>
      <c r="H255" s="33">
        <v>6.1590145576707727</v>
      </c>
    </row>
    <row r="256" spans="1:8" x14ac:dyDescent="0.25">
      <c r="A256" s="11" t="s">
        <v>10</v>
      </c>
      <c r="B256" s="27">
        <v>250</v>
      </c>
      <c r="C256" s="27">
        <v>106</v>
      </c>
      <c r="D256" s="27">
        <v>144</v>
      </c>
      <c r="E256" s="40">
        <v>73.611111111111114</v>
      </c>
      <c r="F256" s="33">
        <v>6.9715560513106523</v>
      </c>
      <c r="G256" s="33">
        <v>5.8888888888888893</v>
      </c>
      <c r="H256" s="33">
        <v>8.0627099664053752</v>
      </c>
    </row>
    <row r="257" spans="1:8" x14ac:dyDescent="0.25">
      <c r="A257" s="11" t="s">
        <v>11</v>
      </c>
      <c r="B257" s="27">
        <v>170</v>
      </c>
      <c r="C257" s="27">
        <v>86</v>
      </c>
      <c r="D257" s="27">
        <v>84</v>
      </c>
      <c r="E257" s="40">
        <v>102.38095238095238</v>
      </c>
      <c r="F257" s="33">
        <v>4.7406581148912439</v>
      </c>
      <c r="G257" s="33">
        <v>4.7777777777777777</v>
      </c>
      <c r="H257" s="33">
        <v>4.7032474804031352</v>
      </c>
    </row>
    <row r="258" spans="1:8" x14ac:dyDescent="0.25">
      <c r="A258" s="11" t="s">
        <v>12</v>
      </c>
      <c r="B258" s="27">
        <v>154</v>
      </c>
      <c r="C258" s="27">
        <v>73</v>
      </c>
      <c r="D258" s="27">
        <v>81</v>
      </c>
      <c r="E258" s="40">
        <v>90.123456790123456</v>
      </c>
      <c r="F258" s="33">
        <v>4.294478527607362</v>
      </c>
      <c r="G258" s="33">
        <v>4.0555555555555554</v>
      </c>
      <c r="H258" s="33">
        <v>4.5352743561030238</v>
      </c>
    </row>
    <row r="259" spans="1:8" x14ac:dyDescent="0.25">
      <c r="A259" s="11" t="s">
        <v>13</v>
      </c>
      <c r="B259" s="27">
        <v>80</v>
      </c>
      <c r="C259" s="27">
        <v>37</v>
      </c>
      <c r="D259" s="27">
        <v>43</v>
      </c>
      <c r="E259" s="40">
        <v>86.04651162790698</v>
      </c>
      <c r="F259" s="33">
        <v>2.2308979364194088</v>
      </c>
      <c r="G259" s="33">
        <v>2.0555555555555554</v>
      </c>
      <c r="H259" s="33">
        <v>2.4076147816349383</v>
      </c>
    </row>
    <row r="260" spans="1:8" x14ac:dyDescent="0.25">
      <c r="A260" s="11" t="s">
        <v>14</v>
      </c>
      <c r="B260" s="27">
        <v>60</v>
      </c>
      <c r="C260" s="27">
        <v>32</v>
      </c>
      <c r="D260" s="27">
        <v>28</v>
      </c>
      <c r="E260" s="40">
        <v>114.28571428571429</v>
      </c>
      <c r="F260" s="33">
        <v>1.6731734523145567</v>
      </c>
      <c r="G260" s="33">
        <v>1.7777777777777777</v>
      </c>
      <c r="H260" s="33">
        <v>1.5677491601343785</v>
      </c>
    </row>
    <row r="261" spans="1:8" x14ac:dyDescent="0.25">
      <c r="A261" s="11" t="s">
        <v>15</v>
      </c>
      <c r="B261" s="27">
        <v>25</v>
      </c>
      <c r="C261" s="27">
        <v>14</v>
      </c>
      <c r="D261" s="27">
        <v>11</v>
      </c>
      <c r="E261" s="40">
        <v>127.27272727272727</v>
      </c>
      <c r="F261" s="33">
        <v>0.69715560513106523</v>
      </c>
      <c r="G261" s="33">
        <v>0.77777777777777779</v>
      </c>
      <c r="H261" s="33">
        <v>0.61590145576707722</v>
      </c>
    </row>
    <row r="262" spans="1:8" x14ac:dyDescent="0.25">
      <c r="A262" s="11" t="s">
        <v>16</v>
      </c>
      <c r="B262" s="27">
        <v>17</v>
      </c>
      <c r="C262" s="27">
        <v>11</v>
      </c>
      <c r="D262" s="27">
        <v>6</v>
      </c>
      <c r="E262" s="40">
        <v>183.33333333333334</v>
      </c>
      <c r="F262" s="33">
        <v>0.47406581148912436</v>
      </c>
      <c r="G262" s="33">
        <v>0.61111111111111116</v>
      </c>
      <c r="H262" s="33">
        <v>0.33594624860022398</v>
      </c>
    </row>
    <row r="263" spans="1:8" x14ac:dyDescent="0.25">
      <c r="A263" s="11" t="s">
        <v>17</v>
      </c>
      <c r="B263" s="27">
        <v>14</v>
      </c>
      <c r="C263" s="27">
        <v>11</v>
      </c>
      <c r="D263" s="27">
        <v>3</v>
      </c>
      <c r="E263" s="40">
        <v>366.66666666666669</v>
      </c>
      <c r="F263" s="33">
        <v>0.39040713887339656</v>
      </c>
      <c r="G263" s="33">
        <v>0.61111111111111116</v>
      </c>
      <c r="H263" s="33">
        <v>0.16797312430011199</v>
      </c>
    </row>
    <row r="264" spans="1:8" x14ac:dyDescent="0.25">
      <c r="A264" s="11" t="s">
        <v>18</v>
      </c>
      <c r="B264" s="27">
        <v>15</v>
      </c>
      <c r="C264" s="27">
        <v>5</v>
      </c>
      <c r="D264" s="27">
        <v>10</v>
      </c>
      <c r="E264" s="40">
        <v>50</v>
      </c>
      <c r="F264" s="33">
        <v>0.41829336307863918</v>
      </c>
      <c r="G264" s="33">
        <v>0.27777777777777779</v>
      </c>
      <c r="H264" s="33">
        <v>0.55991041433370659</v>
      </c>
    </row>
    <row r="265" spans="1:8" ht="13.8" thickBot="1" x14ac:dyDescent="0.3">
      <c r="A265" s="6" t="s">
        <v>19</v>
      </c>
      <c r="B265" s="35">
        <v>22.721238938053098</v>
      </c>
      <c r="C265" s="35">
        <v>21.146788990825687</v>
      </c>
      <c r="D265" s="35">
        <v>24.188034188034187</v>
      </c>
      <c r="E265" s="41" t="s">
        <v>29</v>
      </c>
      <c r="F265" s="34" t="s">
        <v>29</v>
      </c>
      <c r="G265" s="34" t="s">
        <v>29</v>
      </c>
      <c r="H265" s="34" t="s">
        <v>29</v>
      </c>
    </row>
    <row r="266" spans="1:8" x14ac:dyDescent="0.25">
      <c r="B266" s="2"/>
      <c r="C266" s="2"/>
      <c r="D266" s="2"/>
    </row>
    <row r="267" spans="1:8" x14ac:dyDescent="0.25">
      <c r="B267" s="2"/>
      <c r="C267" s="2"/>
      <c r="D267" s="2"/>
    </row>
    <row r="268" spans="1:8" x14ac:dyDescent="0.25">
      <c r="B268" s="2"/>
      <c r="C268" s="2"/>
      <c r="D268" s="2"/>
    </row>
    <row r="271" spans="1:8" ht="13.8" thickBot="1" x14ac:dyDescent="0.3">
      <c r="A271" s="99" t="s">
        <v>28</v>
      </c>
      <c r="B271" s="99"/>
      <c r="C271" s="99"/>
      <c r="D271" s="99"/>
      <c r="E271" s="99"/>
      <c r="F271" s="99"/>
      <c r="G271" s="99"/>
      <c r="H271" s="99"/>
    </row>
    <row r="272" spans="1:8" x14ac:dyDescent="0.25">
      <c r="A272" s="105" t="s">
        <v>38</v>
      </c>
      <c r="B272" s="126" t="s">
        <v>27</v>
      </c>
      <c r="C272" s="127"/>
      <c r="D272" s="127"/>
      <c r="E272" s="128"/>
      <c r="F272" s="126" t="s">
        <v>26</v>
      </c>
      <c r="G272" s="127"/>
      <c r="H272" s="127"/>
    </row>
    <row r="273" spans="1:8" ht="12.75" customHeight="1" x14ac:dyDescent="0.25">
      <c r="A273" s="110"/>
      <c r="B273" s="122" t="s">
        <v>21</v>
      </c>
      <c r="C273" s="122" t="s">
        <v>22</v>
      </c>
      <c r="D273" s="122" t="s">
        <v>23</v>
      </c>
      <c r="E273" s="123" t="s">
        <v>360</v>
      </c>
      <c r="F273" s="121" t="s">
        <v>21</v>
      </c>
      <c r="G273" s="121" t="s">
        <v>24</v>
      </c>
      <c r="H273" s="124" t="s">
        <v>25</v>
      </c>
    </row>
    <row r="274" spans="1:8" ht="13.5" customHeight="1" thickBot="1" x14ac:dyDescent="0.3">
      <c r="A274" s="106"/>
      <c r="B274" s="114"/>
      <c r="C274" s="114"/>
      <c r="D274" s="114"/>
      <c r="E274" s="114"/>
      <c r="F274" s="114"/>
      <c r="G274" s="114"/>
      <c r="H274" s="125"/>
    </row>
    <row r="275" spans="1:8" x14ac:dyDescent="0.25">
      <c r="A275" s="36" t="s">
        <v>20</v>
      </c>
      <c r="B275" s="37">
        <v>3122</v>
      </c>
      <c r="C275" s="37">
        <v>1677</v>
      </c>
      <c r="D275" s="37">
        <v>1445</v>
      </c>
      <c r="E275" s="39">
        <v>116.05536332179931</v>
      </c>
      <c r="F275" s="38">
        <v>100</v>
      </c>
      <c r="G275" s="38">
        <v>100</v>
      </c>
      <c r="H275" s="38">
        <v>100</v>
      </c>
    </row>
    <row r="276" spans="1:8" x14ac:dyDescent="0.25">
      <c r="A276" s="11" t="s">
        <v>0</v>
      </c>
      <c r="B276" s="27">
        <v>121</v>
      </c>
      <c r="C276" s="27">
        <v>59</v>
      </c>
      <c r="D276" s="27">
        <v>62</v>
      </c>
      <c r="E276" s="40">
        <v>95.161290322580641</v>
      </c>
      <c r="F276" s="33">
        <v>3.8757206918641898</v>
      </c>
      <c r="G276" s="33">
        <v>3.5181872391174718</v>
      </c>
      <c r="H276" s="33">
        <v>4.2906574394463668</v>
      </c>
    </row>
    <row r="277" spans="1:8" x14ac:dyDescent="0.25">
      <c r="A277" s="11" t="s">
        <v>1</v>
      </c>
      <c r="B277" s="27">
        <v>409</v>
      </c>
      <c r="C277" s="27">
        <v>213</v>
      </c>
      <c r="D277" s="27">
        <v>196</v>
      </c>
      <c r="E277" s="40">
        <v>108.67346938775511</v>
      </c>
      <c r="F277" s="33">
        <v>13.100576553491353</v>
      </c>
      <c r="G277" s="33">
        <v>12.701252236135957</v>
      </c>
      <c r="H277" s="33">
        <v>13.56401384083045</v>
      </c>
    </row>
    <row r="278" spans="1:8" x14ac:dyDescent="0.25">
      <c r="A278" s="11" t="s">
        <v>2</v>
      </c>
      <c r="B278" s="27">
        <v>392</v>
      </c>
      <c r="C278" s="27">
        <v>223</v>
      </c>
      <c r="D278" s="27">
        <v>169</v>
      </c>
      <c r="E278" s="40">
        <v>131.95266272189349</v>
      </c>
      <c r="F278" s="33">
        <v>12.556053811659194</v>
      </c>
      <c r="G278" s="33">
        <v>13.297555158020275</v>
      </c>
      <c r="H278" s="33">
        <v>11.695501730103807</v>
      </c>
    </row>
    <row r="279" spans="1:8" x14ac:dyDescent="0.25">
      <c r="A279" s="11" t="s">
        <v>3</v>
      </c>
      <c r="B279" s="27">
        <v>222</v>
      </c>
      <c r="C279" s="27">
        <v>137</v>
      </c>
      <c r="D279" s="27">
        <v>85</v>
      </c>
      <c r="E279" s="40">
        <v>161.1764705882353</v>
      </c>
      <c r="F279" s="33">
        <v>7.1108263933376037</v>
      </c>
      <c r="G279" s="33">
        <v>8.1693500298151456</v>
      </c>
      <c r="H279" s="33">
        <v>5.882352941176471</v>
      </c>
    </row>
    <row r="280" spans="1:8" x14ac:dyDescent="0.25">
      <c r="A280" s="11" t="s">
        <v>4</v>
      </c>
      <c r="B280" s="27">
        <v>169</v>
      </c>
      <c r="C280" s="27">
        <v>84</v>
      </c>
      <c r="D280" s="27">
        <v>85</v>
      </c>
      <c r="E280" s="40">
        <v>98.82352941176471</v>
      </c>
      <c r="F280" s="33">
        <v>5.4131966688020503</v>
      </c>
      <c r="G280" s="33">
        <v>5.0089445438282647</v>
      </c>
      <c r="H280" s="33">
        <v>5.882352941176471</v>
      </c>
    </row>
    <row r="281" spans="1:8" x14ac:dyDescent="0.25">
      <c r="A281" s="11" t="s">
        <v>5</v>
      </c>
      <c r="B281" s="27">
        <v>221</v>
      </c>
      <c r="C281" s="27">
        <v>114</v>
      </c>
      <c r="D281" s="27">
        <v>107</v>
      </c>
      <c r="E281" s="40">
        <v>106.54205607476635</v>
      </c>
      <c r="F281" s="33">
        <v>7.078795643818065</v>
      </c>
      <c r="G281" s="33">
        <v>6.7978533094812166</v>
      </c>
      <c r="H281" s="33">
        <v>7.4048442906574392</v>
      </c>
    </row>
    <row r="282" spans="1:8" x14ac:dyDescent="0.25">
      <c r="A282" s="11" t="s">
        <v>6</v>
      </c>
      <c r="B282" s="27">
        <v>178</v>
      </c>
      <c r="C282" s="27">
        <v>91</v>
      </c>
      <c r="D282" s="27">
        <v>87</v>
      </c>
      <c r="E282" s="40">
        <v>104.59770114942529</v>
      </c>
      <c r="F282" s="33">
        <v>5.7014734144778991</v>
      </c>
      <c r="G282" s="33">
        <v>5.4263565891472867</v>
      </c>
      <c r="H282" s="33">
        <v>6.0207612456747404</v>
      </c>
    </row>
    <row r="283" spans="1:8" x14ac:dyDescent="0.25">
      <c r="A283" s="11" t="s">
        <v>7</v>
      </c>
      <c r="B283" s="27">
        <v>215</v>
      </c>
      <c r="C283" s="27">
        <v>112</v>
      </c>
      <c r="D283" s="27">
        <v>103</v>
      </c>
      <c r="E283" s="40">
        <v>108.7378640776699</v>
      </c>
      <c r="F283" s="33">
        <v>6.8866111467008331</v>
      </c>
      <c r="G283" s="33">
        <v>6.6785927251043526</v>
      </c>
      <c r="H283" s="33">
        <v>7.1280276816608996</v>
      </c>
    </row>
    <row r="284" spans="1:8" x14ac:dyDescent="0.25">
      <c r="A284" s="11" t="s">
        <v>8</v>
      </c>
      <c r="B284" s="27">
        <v>219</v>
      </c>
      <c r="C284" s="27">
        <v>104</v>
      </c>
      <c r="D284" s="27">
        <v>115</v>
      </c>
      <c r="E284" s="40">
        <v>90.434782608695656</v>
      </c>
      <c r="F284" s="33">
        <v>7.0147341447789877</v>
      </c>
      <c r="G284" s="33">
        <v>6.2015503875968996</v>
      </c>
      <c r="H284" s="33">
        <v>7.9584775086505193</v>
      </c>
    </row>
    <row r="285" spans="1:8" x14ac:dyDescent="0.25">
      <c r="A285" s="11" t="s">
        <v>9</v>
      </c>
      <c r="B285" s="27">
        <v>194</v>
      </c>
      <c r="C285" s="27">
        <v>110</v>
      </c>
      <c r="D285" s="27">
        <v>84</v>
      </c>
      <c r="E285" s="40">
        <v>130.95238095238096</v>
      </c>
      <c r="F285" s="33">
        <v>6.2139654067905186</v>
      </c>
      <c r="G285" s="33">
        <v>6.5593321407274896</v>
      </c>
      <c r="H285" s="33">
        <v>5.8131487889273359</v>
      </c>
    </row>
    <row r="286" spans="1:8" x14ac:dyDescent="0.25">
      <c r="A286" s="11" t="s">
        <v>10</v>
      </c>
      <c r="B286" s="27">
        <v>148</v>
      </c>
      <c r="C286" s="27">
        <v>80</v>
      </c>
      <c r="D286" s="27">
        <v>68</v>
      </c>
      <c r="E286" s="40">
        <v>117.64705882352941</v>
      </c>
      <c r="F286" s="33">
        <v>4.7405509288917358</v>
      </c>
      <c r="G286" s="33">
        <v>4.7704233750745377</v>
      </c>
      <c r="H286" s="33">
        <v>4.7058823529411766</v>
      </c>
    </row>
    <row r="287" spans="1:8" x14ac:dyDescent="0.25">
      <c r="A287" s="11" t="s">
        <v>11</v>
      </c>
      <c r="B287" s="27">
        <v>117</v>
      </c>
      <c r="C287" s="27">
        <v>68</v>
      </c>
      <c r="D287" s="27">
        <v>49</v>
      </c>
      <c r="E287" s="40">
        <v>138.77551020408163</v>
      </c>
      <c r="F287" s="33">
        <v>3.7475976937860347</v>
      </c>
      <c r="G287" s="33">
        <v>4.0548598688133568</v>
      </c>
      <c r="H287" s="33">
        <v>3.3910034602076125</v>
      </c>
    </row>
    <row r="288" spans="1:8" x14ac:dyDescent="0.25">
      <c r="A288" s="11" t="s">
        <v>12</v>
      </c>
      <c r="B288" s="27">
        <v>133</v>
      </c>
      <c r="C288" s="27">
        <v>76</v>
      </c>
      <c r="D288" s="27">
        <v>57</v>
      </c>
      <c r="E288" s="40">
        <v>133.33333333333334</v>
      </c>
      <c r="F288" s="33">
        <v>4.260089686098655</v>
      </c>
      <c r="G288" s="33">
        <v>4.5319022063208108</v>
      </c>
      <c r="H288" s="33">
        <v>3.9446366782006921</v>
      </c>
    </row>
    <row r="289" spans="1:8" x14ac:dyDescent="0.25">
      <c r="A289" s="11" t="s">
        <v>13</v>
      </c>
      <c r="B289" s="27">
        <v>108</v>
      </c>
      <c r="C289" s="27">
        <v>45</v>
      </c>
      <c r="D289" s="27">
        <v>63</v>
      </c>
      <c r="E289" s="40">
        <v>71.428571428571431</v>
      </c>
      <c r="F289" s="33">
        <v>3.4593209481101859</v>
      </c>
      <c r="G289" s="33">
        <v>2.6833631484794274</v>
      </c>
      <c r="H289" s="33">
        <v>4.3598615916955019</v>
      </c>
    </row>
    <row r="290" spans="1:8" x14ac:dyDescent="0.25">
      <c r="A290" s="11" t="s">
        <v>14</v>
      </c>
      <c r="B290" s="27">
        <v>89</v>
      </c>
      <c r="C290" s="27">
        <v>53</v>
      </c>
      <c r="D290" s="27">
        <v>36</v>
      </c>
      <c r="E290" s="40">
        <v>147.22222222222223</v>
      </c>
      <c r="F290" s="33">
        <v>2.8507367072389496</v>
      </c>
      <c r="G290" s="33">
        <v>3.1604054859868813</v>
      </c>
      <c r="H290" s="33">
        <v>2.4913494809688581</v>
      </c>
    </row>
    <row r="291" spans="1:8" x14ac:dyDescent="0.25">
      <c r="A291" s="11" t="s">
        <v>15</v>
      </c>
      <c r="B291" s="27">
        <v>81</v>
      </c>
      <c r="C291" s="27">
        <v>45</v>
      </c>
      <c r="D291" s="27">
        <v>36</v>
      </c>
      <c r="E291" s="40">
        <v>125</v>
      </c>
      <c r="F291" s="33">
        <v>2.5944907110826394</v>
      </c>
      <c r="G291" s="33">
        <v>2.6833631484794274</v>
      </c>
      <c r="H291" s="33">
        <v>2.4913494809688581</v>
      </c>
    </row>
    <row r="292" spans="1:8" x14ac:dyDescent="0.25">
      <c r="A292" s="11" t="s">
        <v>16</v>
      </c>
      <c r="B292" s="27">
        <v>44</v>
      </c>
      <c r="C292" s="27">
        <v>26</v>
      </c>
      <c r="D292" s="27">
        <v>18</v>
      </c>
      <c r="E292" s="40">
        <v>144.44444444444446</v>
      </c>
      <c r="F292" s="33">
        <v>1.4093529788597052</v>
      </c>
      <c r="G292" s="33">
        <v>1.5503875968992249</v>
      </c>
      <c r="H292" s="33">
        <v>1.2456747404844291</v>
      </c>
    </row>
    <row r="293" spans="1:8" x14ac:dyDescent="0.25">
      <c r="A293" s="11" t="s">
        <v>17</v>
      </c>
      <c r="B293" s="27">
        <v>23</v>
      </c>
      <c r="C293" s="27">
        <v>12</v>
      </c>
      <c r="D293" s="27">
        <v>11</v>
      </c>
      <c r="E293" s="40">
        <v>109.09090909090909</v>
      </c>
      <c r="F293" s="33">
        <v>0.73670723894939139</v>
      </c>
      <c r="G293" s="33">
        <v>0.7155635062611807</v>
      </c>
      <c r="H293" s="33">
        <v>0.76124567474048443</v>
      </c>
    </row>
    <row r="294" spans="1:8" x14ac:dyDescent="0.25">
      <c r="A294" s="11" t="s">
        <v>18</v>
      </c>
      <c r="B294" s="27">
        <v>39</v>
      </c>
      <c r="C294" s="27">
        <v>25</v>
      </c>
      <c r="D294" s="27">
        <v>14</v>
      </c>
      <c r="E294" s="40">
        <v>178.57142857142858</v>
      </c>
      <c r="F294" s="33">
        <v>1.2491992312620115</v>
      </c>
      <c r="G294" s="33">
        <v>1.4907573047107932</v>
      </c>
      <c r="H294" s="33">
        <v>0.96885813148788924</v>
      </c>
    </row>
    <row r="295" spans="1:8" ht="13.8" thickBot="1" x14ac:dyDescent="0.3">
      <c r="A295" s="6" t="s">
        <v>19</v>
      </c>
      <c r="B295" s="35">
        <v>25.758426966292134</v>
      </c>
      <c r="C295" s="35">
        <v>25.37280701754386</v>
      </c>
      <c r="D295" s="35">
        <v>26.063218390804597</v>
      </c>
      <c r="E295" s="41" t="s">
        <v>29</v>
      </c>
      <c r="F295" s="34" t="s">
        <v>29</v>
      </c>
      <c r="G295" s="34" t="s">
        <v>29</v>
      </c>
      <c r="H295" s="34" t="s">
        <v>29</v>
      </c>
    </row>
    <row r="296" spans="1:8" x14ac:dyDescent="0.25">
      <c r="B296" s="2"/>
      <c r="C296" s="2"/>
      <c r="D296" s="2"/>
    </row>
    <row r="297" spans="1:8" x14ac:dyDescent="0.25">
      <c r="B297" s="2"/>
      <c r="C297" s="2"/>
      <c r="D297" s="2"/>
    </row>
    <row r="298" spans="1:8" x14ac:dyDescent="0.25">
      <c r="B298" s="2"/>
      <c r="C298" s="2"/>
      <c r="D298" s="2"/>
    </row>
    <row r="301" spans="1:8" ht="13.8" thickBot="1" x14ac:dyDescent="0.3">
      <c r="A301" s="99" t="s">
        <v>28</v>
      </c>
      <c r="B301" s="99"/>
      <c r="C301" s="99"/>
      <c r="D301" s="99"/>
      <c r="E301" s="99"/>
      <c r="F301" s="99"/>
      <c r="G301" s="99"/>
      <c r="H301" s="99"/>
    </row>
    <row r="302" spans="1:8" ht="12.75" customHeight="1" x14ac:dyDescent="0.25">
      <c r="A302" s="105" t="s">
        <v>362</v>
      </c>
      <c r="B302" s="126" t="s">
        <v>27</v>
      </c>
      <c r="C302" s="127"/>
      <c r="D302" s="127"/>
      <c r="E302" s="128"/>
      <c r="F302" s="126" t="s">
        <v>26</v>
      </c>
      <c r="G302" s="127"/>
      <c r="H302" s="127"/>
    </row>
    <row r="303" spans="1:8" ht="12.75" customHeight="1" x14ac:dyDescent="0.25">
      <c r="A303" s="110"/>
      <c r="B303" s="122" t="s">
        <v>21</v>
      </c>
      <c r="C303" s="122" t="s">
        <v>22</v>
      </c>
      <c r="D303" s="122" t="s">
        <v>23</v>
      </c>
      <c r="E303" s="123" t="s">
        <v>360</v>
      </c>
      <c r="F303" s="121" t="s">
        <v>21</v>
      </c>
      <c r="G303" s="121" t="s">
        <v>24</v>
      </c>
      <c r="H303" s="124" t="s">
        <v>25</v>
      </c>
    </row>
    <row r="304" spans="1:8" ht="13.5" customHeight="1" thickBot="1" x14ac:dyDescent="0.3">
      <c r="A304" s="106"/>
      <c r="B304" s="114"/>
      <c r="C304" s="114"/>
      <c r="D304" s="114"/>
      <c r="E304" s="114"/>
      <c r="F304" s="114"/>
      <c r="G304" s="114"/>
      <c r="H304" s="125"/>
    </row>
    <row r="305" spans="1:8" x14ac:dyDescent="0.25">
      <c r="A305" s="36" t="s">
        <v>20</v>
      </c>
      <c r="B305" s="37">
        <v>486</v>
      </c>
      <c r="C305" s="37">
        <v>261</v>
      </c>
      <c r="D305" s="37">
        <v>225</v>
      </c>
      <c r="E305" s="39">
        <v>116</v>
      </c>
      <c r="F305" s="38">
        <v>100</v>
      </c>
      <c r="G305" s="38">
        <v>100</v>
      </c>
      <c r="H305" s="38">
        <v>100</v>
      </c>
    </row>
    <row r="306" spans="1:8" x14ac:dyDescent="0.25">
      <c r="A306" s="11" t="s">
        <v>0</v>
      </c>
      <c r="B306" s="27">
        <v>26</v>
      </c>
      <c r="C306" s="27">
        <v>13</v>
      </c>
      <c r="D306" s="27">
        <v>13</v>
      </c>
      <c r="E306" s="40">
        <v>100</v>
      </c>
      <c r="F306" s="33">
        <v>5.3497942386831276</v>
      </c>
      <c r="G306" s="33">
        <v>4.9808429118773949</v>
      </c>
      <c r="H306" s="33">
        <v>5.7777777777777777</v>
      </c>
    </row>
    <row r="307" spans="1:8" x14ac:dyDescent="0.25">
      <c r="A307" s="11" t="s">
        <v>1</v>
      </c>
      <c r="B307" s="27">
        <v>74</v>
      </c>
      <c r="C307" s="27">
        <v>46</v>
      </c>
      <c r="D307" s="27">
        <v>28</v>
      </c>
      <c r="E307" s="40">
        <v>164.28571428571428</v>
      </c>
      <c r="F307" s="33">
        <v>15.22633744855967</v>
      </c>
      <c r="G307" s="33">
        <v>17.624521072796934</v>
      </c>
      <c r="H307" s="33">
        <v>12.444444444444445</v>
      </c>
    </row>
    <row r="308" spans="1:8" x14ac:dyDescent="0.25">
      <c r="A308" s="11" t="s">
        <v>2</v>
      </c>
      <c r="B308" s="27">
        <v>47</v>
      </c>
      <c r="C308" s="27">
        <v>19</v>
      </c>
      <c r="D308" s="27">
        <v>28</v>
      </c>
      <c r="E308" s="40">
        <v>67.857142857142861</v>
      </c>
      <c r="F308" s="33">
        <v>9.6707818930041149</v>
      </c>
      <c r="G308" s="33">
        <v>7.2796934865900385</v>
      </c>
      <c r="H308" s="33">
        <v>12.444444444444445</v>
      </c>
    </row>
    <row r="309" spans="1:8" x14ac:dyDescent="0.25">
      <c r="A309" s="11" t="s">
        <v>3</v>
      </c>
      <c r="B309" s="27">
        <v>53</v>
      </c>
      <c r="C309" s="27">
        <v>29</v>
      </c>
      <c r="D309" s="27">
        <v>24</v>
      </c>
      <c r="E309" s="40">
        <v>120.83333333333333</v>
      </c>
      <c r="F309" s="33">
        <v>10.905349794238683</v>
      </c>
      <c r="G309" s="33">
        <v>11.111111111111111</v>
      </c>
      <c r="H309" s="33">
        <v>10.666666666666666</v>
      </c>
    </row>
    <row r="310" spans="1:8" x14ac:dyDescent="0.25">
      <c r="A310" s="11" t="s">
        <v>4</v>
      </c>
      <c r="B310" s="27">
        <v>64</v>
      </c>
      <c r="C310" s="27">
        <v>36</v>
      </c>
      <c r="D310" s="27">
        <v>28</v>
      </c>
      <c r="E310" s="40">
        <v>128.57142857142858</v>
      </c>
      <c r="F310" s="33">
        <v>13.168724279835391</v>
      </c>
      <c r="G310" s="33">
        <v>13.793103448275861</v>
      </c>
      <c r="H310" s="33">
        <v>12.444444444444445</v>
      </c>
    </row>
    <row r="311" spans="1:8" x14ac:dyDescent="0.25">
      <c r="A311" s="11" t="s">
        <v>5</v>
      </c>
      <c r="B311" s="27">
        <v>50</v>
      </c>
      <c r="C311" s="27">
        <v>25</v>
      </c>
      <c r="D311" s="27">
        <v>25</v>
      </c>
      <c r="E311" s="40">
        <v>100</v>
      </c>
      <c r="F311" s="33">
        <v>10.2880658436214</v>
      </c>
      <c r="G311" s="33">
        <v>9.5785440613026829</v>
      </c>
      <c r="H311" s="33">
        <v>11.111111111111111</v>
      </c>
    </row>
    <row r="312" spans="1:8" x14ac:dyDescent="0.25">
      <c r="A312" s="11" t="s">
        <v>6</v>
      </c>
      <c r="B312" s="27">
        <v>38</v>
      </c>
      <c r="C312" s="27">
        <v>24</v>
      </c>
      <c r="D312" s="27">
        <v>14</v>
      </c>
      <c r="E312" s="40">
        <v>171.42857142857142</v>
      </c>
      <c r="F312" s="33">
        <v>7.8189300411522638</v>
      </c>
      <c r="G312" s="33">
        <v>9.1954022988505741</v>
      </c>
      <c r="H312" s="33">
        <v>6.2222222222222223</v>
      </c>
    </row>
    <row r="313" spans="1:8" x14ac:dyDescent="0.25">
      <c r="A313" s="11" t="s">
        <v>7</v>
      </c>
      <c r="B313" s="27">
        <v>13</v>
      </c>
      <c r="C313" s="27">
        <v>8</v>
      </c>
      <c r="D313" s="27">
        <v>5</v>
      </c>
      <c r="E313" s="40">
        <v>160</v>
      </c>
      <c r="F313" s="33">
        <v>2.6748971193415638</v>
      </c>
      <c r="G313" s="33">
        <v>3.0651340996168583</v>
      </c>
      <c r="H313" s="33">
        <v>2.2222222222222223</v>
      </c>
    </row>
    <row r="314" spans="1:8" x14ac:dyDescent="0.25">
      <c r="A314" s="11" t="s">
        <v>8</v>
      </c>
      <c r="B314" s="27">
        <v>29</v>
      </c>
      <c r="C314" s="27">
        <v>12</v>
      </c>
      <c r="D314" s="27">
        <v>17</v>
      </c>
      <c r="E314" s="40">
        <v>70.588235294117652</v>
      </c>
      <c r="F314" s="33">
        <v>5.9670781893004117</v>
      </c>
      <c r="G314" s="33">
        <v>4.5977011494252871</v>
      </c>
      <c r="H314" s="33">
        <v>7.5555555555555554</v>
      </c>
    </row>
    <row r="315" spans="1:8" x14ac:dyDescent="0.25">
      <c r="A315" s="11" t="s">
        <v>9</v>
      </c>
      <c r="B315" s="27">
        <v>15</v>
      </c>
      <c r="C315" s="27">
        <v>8</v>
      </c>
      <c r="D315" s="27">
        <v>7</v>
      </c>
      <c r="E315" s="40">
        <v>114.28571428571429</v>
      </c>
      <c r="F315" s="33">
        <v>3.0864197530864197</v>
      </c>
      <c r="G315" s="33">
        <v>3.0651340996168583</v>
      </c>
      <c r="H315" s="33">
        <v>3.1111111111111112</v>
      </c>
    </row>
    <row r="316" spans="1:8" x14ac:dyDescent="0.25">
      <c r="A316" s="11" t="s">
        <v>10</v>
      </c>
      <c r="B316" s="27">
        <v>13</v>
      </c>
      <c r="C316" s="27">
        <v>7</v>
      </c>
      <c r="D316" s="27">
        <v>6</v>
      </c>
      <c r="E316" s="40">
        <v>116.66666666666667</v>
      </c>
      <c r="F316" s="33">
        <v>2.6748971193415638</v>
      </c>
      <c r="G316" s="33">
        <v>2.6819923371647509</v>
      </c>
      <c r="H316" s="33">
        <v>2.6666666666666665</v>
      </c>
    </row>
    <row r="317" spans="1:8" x14ac:dyDescent="0.25">
      <c r="A317" s="11" t="s">
        <v>11</v>
      </c>
      <c r="B317" s="27">
        <v>15</v>
      </c>
      <c r="C317" s="27">
        <v>6</v>
      </c>
      <c r="D317" s="27">
        <v>9</v>
      </c>
      <c r="E317" s="40">
        <v>66.666666666666671</v>
      </c>
      <c r="F317" s="33">
        <v>3.0864197530864197</v>
      </c>
      <c r="G317" s="33">
        <v>2.2988505747126435</v>
      </c>
      <c r="H317" s="33">
        <v>4</v>
      </c>
    </row>
    <row r="318" spans="1:8" x14ac:dyDescent="0.25">
      <c r="A318" s="11" t="s">
        <v>12</v>
      </c>
      <c r="B318" s="27">
        <v>10</v>
      </c>
      <c r="C318" s="27">
        <v>5</v>
      </c>
      <c r="D318" s="27">
        <v>5</v>
      </c>
      <c r="E318" s="40">
        <v>100</v>
      </c>
      <c r="F318" s="33">
        <v>2.0576131687242798</v>
      </c>
      <c r="G318" s="33">
        <v>1.9157088122605364</v>
      </c>
      <c r="H318" s="33">
        <v>2.2222222222222223</v>
      </c>
    </row>
    <row r="319" spans="1:8" x14ac:dyDescent="0.25">
      <c r="A319" s="11" t="s">
        <v>13</v>
      </c>
      <c r="B319" s="27">
        <v>17</v>
      </c>
      <c r="C319" s="27">
        <v>12</v>
      </c>
      <c r="D319" s="27">
        <v>5</v>
      </c>
      <c r="E319" s="40">
        <v>240</v>
      </c>
      <c r="F319" s="33">
        <v>3.4979423868312756</v>
      </c>
      <c r="G319" s="33">
        <v>4.5977011494252871</v>
      </c>
      <c r="H319" s="33">
        <v>2.2222222222222223</v>
      </c>
    </row>
    <row r="320" spans="1:8" x14ac:dyDescent="0.25">
      <c r="A320" s="11" t="s">
        <v>14</v>
      </c>
      <c r="B320" s="27">
        <v>12</v>
      </c>
      <c r="C320" s="27">
        <v>7</v>
      </c>
      <c r="D320" s="27">
        <v>5</v>
      </c>
      <c r="E320" s="40">
        <v>140</v>
      </c>
      <c r="F320" s="33">
        <v>2.4691358024691357</v>
      </c>
      <c r="G320" s="33">
        <v>2.6819923371647509</v>
      </c>
      <c r="H320" s="33">
        <v>2.2222222222222223</v>
      </c>
    </row>
    <row r="321" spans="1:8" x14ac:dyDescent="0.25">
      <c r="A321" s="11" t="s">
        <v>15</v>
      </c>
      <c r="B321" s="27">
        <v>8</v>
      </c>
      <c r="C321" s="27">
        <v>2</v>
      </c>
      <c r="D321" s="27">
        <v>6</v>
      </c>
      <c r="E321" s="40">
        <v>33.333333333333336</v>
      </c>
      <c r="F321" s="33">
        <v>1.6460905349794239</v>
      </c>
      <c r="G321" s="33">
        <v>0.76628352490421459</v>
      </c>
      <c r="H321" s="33">
        <v>2.6666666666666665</v>
      </c>
    </row>
    <row r="322" spans="1:8" x14ac:dyDescent="0.25">
      <c r="A322" s="11" t="s">
        <v>16</v>
      </c>
      <c r="B322" s="27">
        <v>1</v>
      </c>
      <c r="C322" s="27">
        <v>1</v>
      </c>
      <c r="D322" s="27">
        <v>0</v>
      </c>
      <c r="E322" s="40">
        <v>0</v>
      </c>
      <c r="F322" s="33">
        <v>0.20576131687242799</v>
      </c>
      <c r="G322" s="33">
        <v>0.38314176245210729</v>
      </c>
      <c r="H322" s="33">
        <v>0</v>
      </c>
    </row>
    <row r="323" spans="1:8" x14ac:dyDescent="0.25">
      <c r="A323" s="11" t="s">
        <v>17</v>
      </c>
      <c r="B323" s="27">
        <v>0</v>
      </c>
      <c r="C323" s="27">
        <v>0</v>
      </c>
      <c r="D323" s="27">
        <v>0</v>
      </c>
      <c r="E323" s="40">
        <v>0</v>
      </c>
      <c r="F323" s="33">
        <v>0</v>
      </c>
      <c r="G323" s="33">
        <v>0</v>
      </c>
      <c r="H323" s="33">
        <v>0</v>
      </c>
    </row>
    <row r="324" spans="1:8" x14ac:dyDescent="0.25">
      <c r="A324" s="11" t="s">
        <v>18</v>
      </c>
      <c r="B324" s="27">
        <v>1</v>
      </c>
      <c r="C324" s="27">
        <v>1</v>
      </c>
      <c r="D324" s="27">
        <v>0</v>
      </c>
      <c r="E324" s="40">
        <v>0</v>
      </c>
      <c r="F324" s="33">
        <v>0.20576131687242799</v>
      </c>
      <c r="G324" s="33">
        <v>0.38314176245210729</v>
      </c>
      <c r="H324" s="33">
        <v>0</v>
      </c>
    </row>
    <row r="325" spans="1:8" ht="13.8" thickBot="1" x14ac:dyDescent="0.3">
      <c r="A325" s="6" t="s">
        <v>19</v>
      </c>
      <c r="B325" s="35">
        <v>18.359375</v>
      </c>
      <c r="C325" s="35">
        <v>18.263888888888889</v>
      </c>
      <c r="D325" s="35">
        <v>18.482142857142858</v>
      </c>
      <c r="E325" s="41" t="s">
        <v>29</v>
      </c>
      <c r="F325" s="34" t="s">
        <v>29</v>
      </c>
      <c r="G325" s="34" t="s">
        <v>29</v>
      </c>
      <c r="H325" s="34" t="s">
        <v>29</v>
      </c>
    </row>
    <row r="326" spans="1:8" x14ac:dyDescent="0.25">
      <c r="B326" s="2"/>
      <c r="C326" s="2"/>
      <c r="D326" s="2"/>
    </row>
    <row r="327" spans="1:8" x14ac:dyDescent="0.25">
      <c r="B327" s="2"/>
      <c r="C327" s="2"/>
      <c r="D327" s="2"/>
    </row>
    <row r="328" spans="1:8" x14ac:dyDescent="0.25">
      <c r="B328" s="2"/>
      <c r="C328" s="2"/>
      <c r="D328" s="2"/>
    </row>
    <row r="331" spans="1:8" ht="13.8" thickBot="1" x14ac:dyDescent="0.3">
      <c r="A331" s="99" t="s">
        <v>28</v>
      </c>
      <c r="B331" s="99"/>
      <c r="C331" s="99"/>
      <c r="D331" s="99"/>
      <c r="E331" s="99"/>
      <c r="F331" s="99"/>
      <c r="G331" s="99"/>
      <c r="H331" s="99"/>
    </row>
    <row r="332" spans="1:8" ht="12.75" customHeight="1" x14ac:dyDescent="0.25">
      <c r="A332" s="105" t="s">
        <v>363</v>
      </c>
      <c r="B332" s="126" t="s">
        <v>27</v>
      </c>
      <c r="C332" s="127"/>
      <c r="D332" s="127"/>
      <c r="E332" s="128"/>
      <c r="F332" s="126" t="s">
        <v>26</v>
      </c>
      <c r="G332" s="127"/>
      <c r="H332" s="127"/>
    </row>
    <row r="333" spans="1:8" ht="12.75" customHeight="1" x14ac:dyDescent="0.25">
      <c r="A333" s="110"/>
      <c r="B333" s="122" t="s">
        <v>21</v>
      </c>
      <c r="C333" s="122" t="s">
        <v>22</v>
      </c>
      <c r="D333" s="122" t="s">
        <v>23</v>
      </c>
      <c r="E333" s="123" t="s">
        <v>360</v>
      </c>
      <c r="F333" s="121" t="s">
        <v>21</v>
      </c>
      <c r="G333" s="121" t="s">
        <v>24</v>
      </c>
      <c r="H333" s="124" t="s">
        <v>25</v>
      </c>
    </row>
    <row r="334" spans="1:8" ht="13.5" customHeight="1" thickBot="1" x14ac:dyDescent="0.3">
      <c r="A334" s="106"/>
      <c r="B334" s="114"/>
      <c r="C334" s="114"/>
      <c r="D334" s="114"/>
      <c r="E334" s="114"/>
      <c r="F334" s="114"/>
      <c r="G334" s="114"/>
      <c r="H334" s="125"/>
    </row>
    <row r="335" spans="1:8" x14ac:dyDescent="0.25">
      <c r="A335" s="36" t="s">
        <v>20</v>
      </c>
      <c r="B335" s="37">
        <v>1275</v>
      </c>
      <c r="C335" s="37">
        <v>750</v>
      </c>
      <c r="D335" s="37">
        <v>525</v>
      </c>
      <c r="E335" s="39">
        <v>142.85714285714286</v>
      </c>
      <c r="F335" s="38">
        <v>100</v>
      </c>
      <c r="G335" s="38">
        <v>100</v>
      </c>
      <c r="H335" s="38">
        <v>100</v>
      </c>
    </row>
    <row r="336" spans="1:8" x14ac:dyDescent="0.25">
      <c r="A336" s="11" t="s">
        <v>0</v>
      </c>
      <c r="B336" s="27">
        <v>21</v>
      </c>
      <c r="C336" s="27">
        <v>12</v>
      </c>
      <c r="D336" s="27">
        <v>9</v>
      </c>
      <c r="E336" s="40">
        <v>133.33333333333334</v>
      </c>
      <c r="F336" s="33">
        <v>1.6470588235294117</v>
      </c>
      <c r="G336" s="33">
        <v>1.6</v>
      </c>
      <c r="H336" s="33">
        <v>1.7142857142857142</v>
      </c>
    </row>
    <row r="337" spans="1:8" x14ac:dyDescent="0.25">
      <c r="A337" s="11" t="s">
        <v>1</v>
      </c>
      <c r="B337" s="27">
        <v>95</v>
      </c>
      <c r="C337" s="27">
        <v>47</v>
      </c>
      <c r="D337" s="27">
        <v>48</v>
      </c>
      <c r="E337" s="40">
        <v>97.916666666666671</v>
      </c>
      <c r="F337" s="33">
        <v>7.4509803921568629</v>
      </c>
      <c r="G337" s="33">
        <v>6.2666666666666666</v>
      </c>
      <c r="H337" s="33">
        <v>9.1428571428571423</v>
      </c>
    </row>
    <row r="338" spans="1:8" x14ac:dyDescent="0.25">
      <c r="A338" s="11" t="s">
        <v>2</v>
      </c>
      <c r="B338" s="27">
        <v>123</v>
      </c>
      <c r="C338" s="27">
        <v>69</v>
      </c>
      <c r="D338" s="27">
        <v>54</v>
      </c>
      <c r="E338" s="40">
        <v>127.77777777777777</v>
      </c>
      <c r="F338" s="33">
        <v>9.6470588235294112</v>
      </c>
      <c r="G338" s="33">
        <v>9.1999999999999993</v>
      </c>
      <c r="H338" s="33">
        <v>10.285714285714286</v>
      </c>
    </row>
    <row r="339" spans="1:8" x14ac:dyDescent="0.25">
      <c r="A339" s="11" t="s">
        <v>3</v>
      </c>
      <c r="B339" s="27">
        <v>76</v>
      </c>
      <c r="C339" s="27">
        <v>44</v>
      </c>
      <c r="D339" s="27">
        <v>32</v>
      </c>
      <c r="E339" s="40">
        <v>137.5</v>
      </c>
      <c r="F339" s="33">
        <v>5.9607843137254903</v>
      </c>
      <c r="G339" s="33">
        <v>5.8666666666666663</v>
      </c>
      <c r="H339" s="33">
        <v>6.0952380952380949</v>
      </c>
    </row>
    <row r="340" spans="1:8" x14ac:dyDescent="0.25">
      <c r="A340" s="11" t="s">
        <v>4</v>
      </c>
      <c r="B340" s="27">
        <v>85</v>
      </c>
      <c r="C340" s="27">
        <v>52</v>
      </c>
      <c r="D340" s="27">
        <v>33</v>
      </c>
      <c r="E340" s="40">
        <v>157.57575757575756</v>
      </c>
      <c r="F340" s="33">
        <v>6.666666666666667</v>
      </c>
      <c r="G340" s="33">
        <v>6.9333333333333336</v>
      </c>
      <c r="H340" s="33">
        <v>6.2857142857142856</v>
      </c>
    </row>
    <row r="341" spans="1:8" x14ac:dyDescent="0.25">
      <c r="A341" s="11" t="s">
        <v>5</v>
      </c>
      <c r="B341" s="27">
        <v>73</v>
      </c>
      <c r="C341" s="27">
        <v>46</v>
      </c>
      <c r="D341" s="27">
        <v>27</v>
      </c>
      <c r="E341" s="40">
        <v>170.37037037037038</v>
      </c>
      <c r="F341" s="33">
        <v>5.7254901960784315</v>
      </c>
      <c r="G341" s="33">
        <v>6.1333333333333337</v>
      </c>
      <c r="H341" s="33">
        <v>5.1428571428571432</v>
      </c>
    </row>
    <row r="342" spans="1:8" x14ac:dyDescent="0.25">
      <c r="A342" s="11" t="s">
        <v>6</v>
      </c>
      <c r="B342" s="27">
        <v>107</v>
      </c>
      <c r="C342" s="27">
        <v>66</v>
      </c>
      <c r="D342" s="27">
        <v>41</v>
      </c>
      <c r="E342" s="40">
        <v>160.97560975609755</v>
      </c>
      <c r="F342" s="33">
        <v>8.3921568627450984</v>
      </c>
      <c r="G342" s="33">
        <v>8.8000000000000007</v>
      </c>
      <c r="H342" s="33">
        <v>7.8095238095238093</v>
      </c>
    </row>
    <row r="343" spans="1:8" x14ac:dyDescent="0.25">
      <c r="A343" s="11" t="s">
        <v>7</v>
      </c>
      <c r="B343" s="27">
        <v>113</v>
      </c>
      <c r="C343" s="27">
        <v>56</v>
      </c>
      <c r="D343" s="27">
        <v>57</v>
      </c>
      <c r="E343" s="40">
        <v>98.245614035087726</v>
      </c>
      <c r="F343" s="33">
        <v>8.8627450980392162</v>
      </c>
      <c r="G343" s="33">
        <v>7.4666666666666668</v>
      </c>
      <c r="H343" s="33">
        <v>10.857142857142858</v>
      </c>
    </row>
    <row r="344" spans="1:8" x14ac:dyDescent="0.25">
      <c r="A344" s="11" t="s">
        <v>8</v>
      </c>
      <c r="B344" s="27">
        <v>99</v>
      </c>
      <c r="C344" s="27">
        <v>69</v>
      </c>
      <c r="D344" s="27">
        <v>30</v>
      </c>
      <c r="E344" s="40">
        <v>230</v>
      </c>
      <c r="F344" s="33">
        <v>7.7647058823529411</v>
      </c>
      <c r="G344" s="33">
        <v>9.1999999999999993</v>
      </c>
      <c r="H344" s="33">
        <v>5.7142857142857144</v>
      </c>
    </row>
    <row r="345" spans="1:8" x14ac:dyDescent="0.25">
      <c r="A345" s="11" t="s">
        <v>9</v>
      </c>
      <c r="B345" s="27">
        <v>89</v>
      </c>
      <c r="C345" s="27">
        <v>49</v>
      </c>
      <c r="D345" s="27">
        <v>40</v>
      </c>
      <c r="E345" s="40">
        <v>122.5</v>
      </c>
      <c r="F345" s="33">
        <v>6.9803921568627452</v>
      </c>
      <c r="G345" s="33">
        <v>6.5333333333333332</v>
      </c>
      <c r="H345" s="33">
        <v>7.6190476190476186</v>
      </c>
    </row>
    <row r="346" spans="1:8" x14ac:dyDescent="0.25">
      <c r="A346" s="11" t="s">
        <v>10</v>
      </c>
      <c r="B346" s="27">
        <v>68</v>
      </c>
      <c r="C346" s="27">
        <v>43</v>
      </c>
      <c r="D346" s="27">
        <v>25</v>
      </c>
      <c r="E346" s="40">
        <v>172</v>
      </c>
      <c r="F346" s="33">
        <v>5.333333333333333</v>
      </c>
      <c r="G346" s="33">
        <v>5.7333333333333334</v>
      </c>
      <c r="H346" s="33">
        <v>4.7619047619047619</v>
      </c>
    </row>
    <row r="347" spans="1:8" x14ac:dyDescent="0.25">
      <c r="A347" s="11" t="s">
        <v>11</v>
      </c>
      <c r="B347" s="27">
        <v>55</v>
      </c>
      <c r="C347" s="27">
        <v>33</v>
      </c>
      <c r="D347" s="27">
        <v>22</v>
      </c>
      <c r="E347" s="40">
        <v>150</v>
      </c>
      <c r="F347" s="33">
        <v>4.3137254901960782</v>
      </c>
      <c r="G347" s="33">
        <v>4.4000000000000004</v>
      </c>
      <c r="H347" s="33">
        <v>4.1904761904761907</v>
      </c>
    </row>
    <row r="348" spans="1:8" x14ac:dyDescent="0.25">
      <c r="A348" s="11" t="s">
        <v>12</v>
      </c>
      <c r="B348" s="27">
        <v>64</v>
      </c>
      <c r="C348" s="27">
        <v>34</v>
      </c>
      <c r="D348" s="27">
        <v>30</v>
      </c>
      <c r="E348" s="40">
        <v>113.33333333333333</v>
      </c>
      <c r="F348" s="33">
        <v>5.0196078431372548</v>
      </c>
      <c r="G348" s="33">
        <v>4.5333333333333332</v>
      </c>
      <c r="H348" s="33">
        <v>5.7142857142857144</v>
      </c>
    </row>
    <row r="349" spans="1:8" x14ac:dyDescent="0.25">
      <c r="A349" s="11" t="s">
        <v>13</v>
      </c>
      <c r="B349" s="27">
        <v>63</v>
      </c>
      <c r="C349" s="27">
        <v>39</v>
      </c>
      <c r="D349" s="27">
        <v>24</v>
      </c>
      <c r="E349" s="40">
        <v>162.5</v>
      </c>
      <c r="F349" s="33">
        <v>4.9411764705882355</v>
      </c>
      <c r="G349" s="33">
        <v>5.2</v>
      </c>
      <c r="H349" s="33">
        <v>4.5714285714285712</v>
      </c>
    </row>
    <row r="350" spans="1:8" x14ac:dyDescent="0.25">
      <c r="A350" s="11" t="s">
        <v>14</v>
      </c>
      <c r="B350" s="27">
        <v>48</v>
      </c>
      <c r="C350" s="27">
        <v>30</v>
      </c>
      <c r="D350" s="27">
        <v>18</v>
      </c>
      <c r="E350" s="40">
        <v>166.66666666666666</v>
      </c>
      <c r="F350" s="33">
        <v>3.7647058823529411</v>
      </c>
      <c r="G350" s="33">
        <v>4</v>
      </c>
      <c r="H350" s="33">
        <v>3.4285714285714284</v>
      </c>
    </row>
    <row r="351" spans="1:8" x14ac:dyDescent="0.25">
      <c r="A351" s="11" t="s">
        <v>15</v>
      </c>
      <c r="B351" s="27">
        <v>40</v>
      </c>
      <c r="C351" s="27">
        <v>27</v>
      </c>
      <c r="D351" s="27">
        <v>13</v>
      </c>
      <c r="E351" s="40">
        <v>207.69230769230768</v>
      </c>
      <c r="F351" s="33">
        <v>3.1372549019607843</v>
      </c>
      <c r="G351" s="33">
        <v>3.6</v>
      </c>
      <c r="H351" s="33">
        <v>2.4761904761904763</v>
      </c>
    </row>
    <row r="352" spans="1:8" x14ac:dyDescent="0.25">
      <c r="A352" s="11" t="s">
        <v>16</v>
      </c>
      <c r="B352" s="27">
        <v>19</v>
      </c>
      <c r="C352" s="27">
        <v>10</v>
      </c>
      <c r="D352" s="27">
        <v>9</v>
      </c>
      <c r="E352" s="40">
        <v>111.11111111111111</v>
      </c>
      <c r="F352" s="33">
        <v>1.4901960784313726</v>
      </c>
      <c r="G352" s="33">
        <v>1.3333333333333333</v>
      </c>
      <c r="H352" s="33">
        <v>1.7142857142857142</v>
      </c>
    </row>
    <row r="353" spans="1:8" x14ac:dyDescent="0.25">
      <c r="A353" s="11" t="s">
        <v>17</v>
      </c>
      <c r="B353" s="27">
        <v>25</v>
      </c>
      <c r="C353" s="27">
        <v>18</v>
      </c>
      <c r="D353" s="27">
        <v>7</v>
      </c>
      <c r="E353" s="40">
        <v>257.14285714285717</v>
      </c>
      <c r="F353" s="33">
        <v>1.9607843137254901</v>
      </c>
      <c r="G353" s="33">
        <v>2.4</v>
      </c>
      <c r="H353" s="33">
        <v>1.3333333333333333</v>
      </c>
    </row>
    <row r="354" spans="1:8" x14ac:dyDescent="0.25">
      <c r="A354" s="11" t="s">
        <v>18</v>
      </c>
      <c r="B354" s="27">
        <v>12</v>
      </c>
      <c r="C354" s="27">
        <v>6</v>
      </c>
      <c r="D354" s="27">
        <v>6</v>
      </c>
      <c r="E354" s="40">
        <v>100</v>
      </c>
      <c r="F354" s="33">
        <v>0.94117647058823528</v>
      </c>
      <c r="G354" s="33">
        <v>0.8</v>
      </c>
      <c r="H354" s="33">
        <v>1.1428571428571428</v>
      </c>
    </row>
    <row r="355" spans="1:8" ht="13.8" thickBot="1" x14ac:dyDescent="0.3">
      <c r="A355" s="6" t="s">
        <v>19</v>
      </c>
      <c r="B355" s="35">
        <v>32.544247787610622</v>
      </c>
      <c r="C355" s="35">
        <v>33.482142857142854</v>
      </c>
      <c r="D355" s="35">
        <v>31.62280701754386</v>
      </c>
      <c r="E355" s="41" t="s">
        <v>29</v>
      </c>
      <c r="F355" s="34" t="s">
        <v>29</v>
      </c>
      <c r="G355" s="34" t="s">
        <v>29</v>
      </c>
      <c r="H355" s="34" t="s">
        <v>29</v>
      </c>
    </row>
    <row r="356" spans="1:8" x14ac:dyDescent="0.25">
      <c r="B356" s="2"/>
      <c r="C356" s="2"/>
      <c r="D356" s="2"/>
    </row>
    <row r="357" spans="1:8" x14ac:dyDescent="0.25">
      <c r="B357" s="2"/>
      <c r="C357" s="2"/>
      <c r="D357" s="2"/>
    </row>
    <row r="358" spans="1:8" x14ac:dyDescent="0.25">
      <c r="B358" s="2"/>
      <c r="C358" s="2"/>
      <c r="D358" s="2"/>
    </row>
  </sheetData>
  <mergeCells count="132">
    <mergeCell ref="B302:E302"/>
    <mergeCell ref="F302:H302"/>
    <mergeCell ref="B332:E332"/>
    <mergeCell ref="F332:H332"/>
    <mergeCell ref="A331:H331"/>
    <mergeCell ref="H303:H304"/>
    <mergeCell ref="D303:D304"/>
    <mergeCell ref="E303:E304"/>
    <mergeCell ref="F303:F304"/>
    <mergeCell ref="G303:G304"/>
    <mergeCell ref="F242:H242"/>
    <mergeCell ref="B272:E272"/>
    <mergeCell ref="F272:H272"/>
    <mergeCell ref="B243:B244"/>
    <mergeCell ref="C243:C244"/>
    <mergeCell ref="D243:D244"/>
    <mergeCell ref="E243:E244"/>
    <mergeCell ref="F243:F244"/>
    <mergeCell ref="G243:G244"/>
    <mergeCell ref="F123:F124"/>
    <mergeCell ref="B182:E182"/>
    <mergeCell ref="F182:H182"/>
    <mergeCell ref="B212:E212"/>
    <mergeCell ref="F212:H212"/>
    <mergeCell ref="B183:B184"/>
    <mergeCell ref="C183:C184"/>
    <mergeCell ref="D183:D184"/>
    <mergeCell ref="E183:E184"/>
    <mergeCell ref="F183:F184"/>
    <mergeCell ref="G183:G184"/>
    <mergeCell ref="B62:E62"/>
    <mergeCell ref="F62:H62"/>
    <mergeCell ref="B92:E92"/>
    <mergeCell ref="F92:H92"/>
    <mergeCell ref="B63:B64"/>
    <mergeCell ref="C63:C64"/>
    <mergeCell ref="D63:D64"/>
    <mergeCell ref="E63:E64"/>
    <mergeCell ref="F63:F64"/>
    <mergeCell ref="G63:G64"/>
    <mergeCell ref="H3:H4"/>
    <mergeCell ref="A1:H1"/>
    <mergeCell ref="A2:A4"/>
    <mergeCell ref="B33:B34"/>
    <mergeCell ref="C33:C34"/>
    <mergeCell ref="D33:D34"/>
    <mergeCell ref="E33:E34"/>
    <mergeCell ref="F33:F34"/>
    <mergeCell ref="G33:G34"/>
    <mergeCell ref="H33:H34"/>
    <mergeCell ref="B2:E2"/>
    <mergeCell ref="F2:H2"/>
    <mergeCell ref="F32:H32"/>
    <mergeCell ref="B32:E32"/>
    <mergeCell ref="B3:B4"/>
    <mergeCell ref="C3:C4"/>
    <mergeCell ref="D3:D4"/>
    <mergeCell ref="E3:E4"/>
    <mergeCell ref="F3:F4"/>
    <mergeCell ref="G3:G4"/>
    <mergeCell ref="G123:G124"/>
    <mergeCell ref="E213:E214"/>
    <mergeCell ref="F213:F214"/>
    <mergeCell ref="G213:G214"/>
    <mergeCell ref="H213:H214"/>
    <mergeCell ref="D93:D94"/>
    <mergeCell ref="E93:E94"/>
    <mergeCell ref="F93:F94"/>
    <mergeCell ref="G93:G94"/>
    <mergeCell ref="A211:H211"/>
    <mergeCell ref="H123:H124"/>
    <mergeCell ref="B153:B154"/>
    <mergeCell ref="C153:C154"/>
    <mergeCell ref="D153:D154"/>
    <mergeCell ref="E153:E154"/>
    <mergeCell ref="H93:H94"/>
    <mergeCell ref="B122:E122"/>
    <mergeCell ref="F122:H122"/>
    <mergeCell ref="B152:E152"/>
    <mergeCell ref="F152:H152"/>
    <mergeCell ref="B123:B124"/>
    <mergeCell ref="C123:C124"/>
    <mergeCell ref="D123:D124"/>
    <mergeCell ref="E123:E124"/>
    <mergeCell ref="H243:H244"/>
    <mergeCell ref="A31:H31"/>
    <mergeCell ref="A61:H61"/>
    <mergeCell ref="A91:H91"/>
    <mergeCell ref="A121:H121"/>
    <mergeCell ref="A32:A34"/>
    <mergeCell ref="A62:A64"/>
    <mergeCell ref="A92:A94"/>
    <mergeCell ref="H63:H64"/>
    <mergeCell ref="B93:B94"/>
    <mergeCell ref="C93:C94"/>
    <mergeCell ref="A122:A124"/>
    <mergeCell ref="A152:A154"/>
    <mergeCell ref="A182:A184"/>
    <mergeCell ref="A212:A214"/>
    <mergeCell ref="A151:H151"/>
    <mergeCell ref="A181:H181"/>
    <mergeCell ref="H183:H184"/>
    <mergeCell ref="B213:B214"/>
    <mergeCell ref="C213:C214"/>
    <mergeCell ref="D213:D214"/>
    <mergeCell ref="F153:F154"/>
    <mergeCell ref="G153:G154"/>
    <mergeCell ref="H153:H154"/>
    <mergeCell ref="F333:F334"/>
    <mergeCell ref="B333:B334"/>
    <mergeCell ref="C333:C334"/>
    <mergeCell ref="D333:D334"/>
    <mergeCell ref="E333:E334"/>
    <mergeCell ref="A241:H241"/>
    <mergeCell ref="A271:H271"/>
    <mergeCell ref="B273:B274"/>
    <mergeCell ref="C273:C274"/>
    <mergeCell ref="D273:D274"/>
    <mergeCell ref="E273:E274"/>
    <mergeCell ref="F273:F274"/>
    <mergeCell ref="G273:G274"/>
    <mergeCell ref="H273:H274"/>
    <mergeCell ref="B242:E242"/>
    <mergeCell ref="G333:G334"/>
    <mergeCell ref="H333:H334"/>
    <mergeCell ref="A242:A244"/>
    <mergeCell ref="A272:A274"/>
    <mergeCell ref="A302:A304"/>
    <mergeCell ref="A332:A334"/>
    <mergeCell ref="A301:H301"/>
    <mergeCell ref="B303:B304"/>
    <mergeCell ref="C303:C304"/>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58" max="16383" man="1"/>
    <brk id="118" max="16383" man="1"/>
    <brk id="178" max="16383" man="1"/>
    <brk id="238" max="16383" man="1"/>
    <brk id="29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
  <sheetViews>
    <sheetView view="pageBreakPreview" topLeftCell="A33" zoomScaleNormal="100" zoomScaleSheetLayoutView="100" workbookViewId="0">
      <selection sqref="A1:J2"/>
    </sheetView>
  </sheetViews>
  <sheetFormatPr defaultRowHeight="13.2" x14ac:dyDescent="0.25"/>
  <cols>
    <col min="1" max="1" width="37" bestFit="1" customWidth="1"/>
    <col min="2" max="5" width="13" customWidth="1"/>
  </cols>
  <sheetData>
    <row r="1" spans="1:5" x14ac:dyDescent="0.25">
      <c r="A1" s="101" t="s">
        <v>364</v>
      </c>
      <c r="B1" s="101"/>
      <c r="C1" s="101"/>
      <c r="D1" s="101"/>
      <c r="E1" s="101"/>
    </row>
    <row r="2" spans="1:5" ht="13.8" thickBot="1" x14ac:dyDescent="0.3">
      <c r="A2" s="102"/>
      <c r="B2" s="102"/>
      <c r="C2" s="102"/>
      <c r="D2" s="102"/>
      <c r="E2" s="102"/>
    </row>
    <row r="3" spans="1:5" x14ac:dyDescent="0.25">
      <c r="A3" s="129" t="s">
        <v>365</v>
      </c>
      <c r="B3" s="126" t="s">
        <v>48</v>
      </c>
      <c r="C3" s="127"/>
      <c r="D3" s="126" t="s">
        <v>47</v>
      </c>
      <c r="E3" s="127"/>
    </row>
    <row r="4" spans="1:5" ht="13.8" thickBot="1" x14ac:dyDescent="0.3">
      <c r="A4" s="130"/>
      <c r="B4" s="42" t="s">
        <v>24</v>
      </c>
      <c r="C4" s="43" t="s">
        <v>25</v>
      </c>
      <c r="D4" s="42" t="s">
        <v>24</v>
      </c>
      <c r="E4" s="43" t="s">
        <v>25</v>
      </c>
    </row>
    <row r="5" spans="1:5" x14ac:dyDescent="0.25">
      <c r="A5" s="18" t="s">
        <v>395</v>
      </c>
      <c r="B5" s="73">
        <f>SUM(B6:B10)</f>
        <v>20151</v>
      </c>
      <c r="C5" s="73">
        <f>SUM(C6:C10)</f>
        <v>19601</v>
      </c>
      <c r="D5" s="74">
        <f t="shared" ref="D5:E10" si="0">B5*100/B$5</f>
        <v>100</v>
      </c>
      <c r="E5" s="21">
        <f t="shared" si="0"/>
        <v>100</v>
      </c>
    </row>
    <row r="6" spans="1:5" x14ac:dyDescent="0.25">
      <c r="A6" s="49" t="s">
        <v>39</v>
      </c>
      <c r="B6" s="75">
        <f t="shared" ref="B6:C10" si="1">B12+B18+B24+B30+B36+B42+B48+B54+B60+B66</f>
        <v>5350</v>
      </c>
      <c r="C6" s="75">
        <f t="shared" si="1"/>
        <v>3562</v>
      </c>
      <c r="D6" s="76">
        <f t="shared" si="0"/>
        <v>26.54955089077465</v>
      </c>
      <c r="E6" s="77">
        <f t="shared" si="0"/>
        <v>18.172542217233815</v>
      </c>
    </row>
    <row r="7" spans="1:5" x14ac:dyDescent="0.25">
      <c r="A7" s="49" t="s">
        <v>40</v>
      </c>
      <c r="B7" s="75">
        <f t="shared" si="1"/>
        <v>12514</v>
      </c>
      <c r="C7" s="75">
        <f t="shared" si="1"/>
        <v>12590</v>
      </c>
      <c r="D7" s="76">
        <f t="shared" si="0"/>
        <v>62.10113642002878</v>
      </c>
      <c r="E7" s="77">
        <f t="shared" si="0"/>
        <v>64.231416764450799</v>
      </c>
    </row>
    <row r="8" spans="1:5" x14ac:dyDescent="0.25">
      <c r="A8" s="49" t="s">
        <v>41</v>
      </c>
      <c r="B8" s="75">
        <f t="shared" si="1"/>
        <v>1500</v>
      </c>
      <c r="C8" s="75">
        <f t="shared" si="1"/>
        <v>2844</v>
      </c>
      <c r="D8" s="76">
        <f t="shared" si="0"/>
        <v>7.4437993151704633</v>
      </c>
      <c r="E8" s="77">
        <f t="shared" si="0"/>
        <v>14.5094638028672</v>
      </c>
    </row>
    <row r="9" spans="1:5" x14ac:dyDescent="0.25">
      <c r="A9" s="49" t="s">
        <v>42</v>
      </c>
      <c r="B9" s="75">
        <f t="shared" si="1"/>
        <v>288</v>
      </c>
      <c r="C9" s="75">
        <f t="shared" si="1"/>
        <v>382</v>
      </c>
      <c r="D9" s="76">
        <f t="shared" si="0"/>
        <v>1.4292094685127288</v>
      </c>
      <c r="E9" s="77">
        <f t="shared" si="0"/>
        <v>1.9488801591755522</v>
      </c>
    </row>
    <row r="10" spans="1:5" x14ac:dyDescent="0.25">
      <c r="A10" s="49" t="s">
        <v>43</v>
      </c>
      <c r="B10" s="75">
        <f t="shared" si="1"/>
        <v>499</v>
      </c>
      <c r="C10" s="75">
        <f t="shared" si="1"/>
        <v>223</v>
      </c>
      <c r="D10" s="76">
        <f t="shared" si="0"/>
        <v>2.4763039055133742</v>
      </c>
      <c r="E10" s="77">
        <f t="shared" si="0"/>
        <v>1.1376970562726392</v>
      </c>
    </row>
    <row r="11" spans="1:5" x14ac:dyDescent="0.25">
      <c r="A11" s="49" t="s">
        <v>44</v>
      </c>
      <c r="B11" s="75">
        <f>SUM(B12:B16)</f>
        <v>1585</v>
      </c>
      <c r="C11" s="75">
        <f>SUM(C12:C16)</f>
        <v>1554</v>
      </c>
      <c r="D11" s="76">
        <f t="shared" ref="D11:E16" si="2">B11*100/B$11</f>
        <v>100</v>
      </c>
      <c r="E11" s="77">
        <f t="shared" si="2"/>
        <v>100</v>
      </c>
    </row>
    <row r="12" spans="1:5" x14ac:dyDescent="0.25">
      <c r="A12" s="49" t="s">
        <v>39</v>
      </c>
      <c r="B12" s="75">
        <v>622</v>
      </c>
      <c r="C12" s="75">
        <v>491</v>
      </c>
      <c r="D12" s="76">
        <f t="shared" si="2"/>
        <v>39.24290220820189</v>
      </c>
      <c r="E12" s="77">
        <f t="shared" si="2"/>
        <v>31.595881595881597</v>
      </c>
    </row>
    <row r="13" spans="1:5" x14ac:dyDescent="0.25">
      <c r="A13" s="49" t="s">
        <v>40</v>
      </c>
      <c r="B13" s="75">
        <v>922</v>
      </c>
      <c r="C13" s="75">
        <v>972</v>
      </c>
      <c r="D13" s="76">
        <f t="shared" si="2"/>
        <v>58.170347003154575</v>
      </c>
      <c r="E13" s="77">
        <f t="shared" si="2"/>
        <v>62.548262548262549</v>
      </c>
    </row>
    <row r="14" spans="1:5" x14ac:dyDescent="0.25">
      <c r="A14" s="49" t="s">
        <v>41</v>
      </c>
      <c r="B14" s="75">
        <v>22</v>
      </c>
      <c r="C14" s="75">
        <v>74</v>
      </c>
      <c r="D14" s="76">
        <f t="shared" si="2"/>
        <v>1.38801261829653</v>
      </c>
      <c r="E14" s="77">
        <f t="shared" si="2"/>
        <v>4.7619047619047619</v>
      </c>
    </row>
    <row r="15" spans="1:5" x14ac:dyDescent="0.25">
      <c r="A15" s="49" t="s">
        <v>42</v>
      </c>
      <c r="B15" s="75">
        <v>11</v>
      </c>
      <c r="C15" s="75">
        <v>15</v>
      </c>
      <c r="D15" s="76">
        <f t="shared" si="2"/>
        <v>0.694006309148265</v>
      </c>
      <c r="E15" s="77">
        <f t="shared" si="2"/>
        <v>0.96525096525096521</v>
      </c>
    </row>
    <row r="16" spans="1:5" x14ac:dyDescent="0.25">
      <c r="A16" s="49" t="s">
        <v>43</v>
      </c>
      <c r="B16" s="75">
        <v>8</v>
      </c>
      <c r="C16" s="75">
        <v>2</v>
      </c>
      <c r="D16" s="76">
        <f t="shared" si="2"/>
        <v>0.50473186119873814</v>
      </c>
      <c r="E16" s="77">
        <f t="shared" si="2"/>
        <v>0.1287001287001287</v>
      </c>
    </row>
    <row r="17" spans="1:5" x14ac:dyDescent="0.25">
      <c r="A17" s="49" t="s">
        <v>30</v>
      </c>
      <c r="B17" s="75">
        <f>SUM(B18:B22)</f>
        <v>299</v>
      </c>
      <c r="C17" s="75">
        <f>SUM(C18:C22)</f>
        <v>297</v>
      </c>
      <c r="D17" s="76">
        <f t="shared" ref="D17:E22" si="3">B17*100/B$17</f>
        <v>100</v>
      </c>
      <c r="E17" s="77">
        <f t="shared" si="3"/>
        <v>100</v>
      </c>
    </row>
    <row r="18" spans="1:5" x14ac:dyDescent="0.25">
      <c r="A18" s="49" t="s">
        <v>39</v>
      </c>
      <c r="B18" s="75">
        <v>96</v>
      </c>
      <c r="C18" s="75">
        <v>61</v>
      </c>
      <c r="D18" s="76">
        <f t="shared" si="3"/>
        <v>32.107023411371237</v>
      </c>
      <c r="E18" s="77">
        <f t="shared" si="3"/>
        <v>20.53872053872054</v>
      </c>
    </row>
    <row r="19" spans="1:5" x14ac:dyDescent="0.25">
      <c r="A19" s="49" t="s">
        <v>40</v>
      </c>
      <c r="B19" s="75">
        <v>184</v>
      </c>
      <c r="C19" s="75">
        <v>191</v>
      </c>
      <c r="D19" s="76">
        <f t="shared" si="3"/>
        <v>61.53846153846154</v>
      </c>
      <c r="E19" s="77">
        <f t="shared" si="3"/>
        <v>64.309764309764304</v>
      </c>
    </row>
    <row r="20" spans="1:5" x14ac:dyDescent="0.25">
      <c r="A20" s="49" t="s">
        <v>41</v>
      </c>
      <c r="B20" s="75">
        <v>16</v>
      </c>
      <c r="C20" s="75">
        <v>38</v>
      </c>
      <c r="D20" s="76">
        <f t="shared" si="3"/>
        <v>5.3511705685618729</v>
      </c>
      <c r="E20" s="77">
        <f t="shared" si="3"/>
        <v>12.794612794612794</v>
      </c>
    </row>
    <row r="21" spans="1:5" x14ac:dyDescent="0.25">
      <c r="A21" s="49" t="s">
        <v>42</v>
      </c>
      <c r="B21" s="75">
        <v>1</v>
      </c>
      <c r="C21" s="75">
        <v>5</v>
      </c>
      <c r="D21" s="76">
        <f t="shared" si="3"/>
        <v>0.33444816053511706</v>
      </c>
      <c r="E21" s="77">
        <f t="shared" si="3"/>
        <v>1.6835016835016836</v>
      </c>
    </row>
    <row r="22" spans="1:5" x14ac:dyDescent="0.25">
      <c r="A22" s="49" t="s">
        <v>43</v>
      </c>
      <c r="B22" s="75">
        <v>2</v>
      </c>
      <c r="C22" s="75">
        <v>2</v>
      </c>
      <c r="D22" s="76">
        <f t="shared" si="3"/>
        <v>0.66889632107023411</v>
      </c>
      <c r="E22" s="77">
        <f t="shared" si="3"/>
        <v>0.67340067340067344</v>
      </c>
    </row>
    <row r="23" spans="1:5" x14ac:dyDescent="0.25">
      <c r="A23" s="49" t="s">
        <v>33</v>
      </c>
      <c r="B23" s="75">
        <f>SUM(B24:B28)</f>
        <v>659</v>
      </c>
      <c r="C23" s="75">
        <f>SUM(C24:C28)</f>
        <v>619</v>
      </c>
      <c r="D23" s="76">
        <f t="shared" ref="D23:E28" si="4">B23*100/B$23</f>
        <v>100</v>
      </c>
      <c r="E23" s="77">
        <f t="shared" si="4"/>
        <v>100</v>
      </c>
    </row>
    <row r="24" spans="1:5" x14ac:dyDescent="0.25">
      <c r="A24" s="49" t="s">
        <v>39</v>
      </c>
      <c r="B24" s="75">
        <v>221</v>
      </c>
      <c r="C24" s="75">
        <v>179</v>
      </c>
      <c r="D24" s="76">
        <f t="shared" si="4"/>
        <v>33.535660091047042</v>
      </c>
      <c r="E24" s="77">
        <f t="shared" si="4"/>
        <v>28.917609046849758</v>
      </c>
    </row>
    <row r="25" spans="1:5" x14ac:dyDescent="0.25">
      <c r="A25" s="49" t="s">
        <v>40</v>
      </c>
      <c r="B25" s="75">
        <v>407</v>
      </c>
      <c r="C25" s="75">
        <v>401</v>
      </c>
      <c r="D25" s="76">
        <f t="shared" si="4"/>
        <v>61.76024279210926</v>
      </c>
      <c r="E25" s="77">
        <f t="shared" si="4"/>
        <v>64.78190630048465</v>
      </c>
    </row>
    <row r="26" spans="1:5" x14ac:dyDescent="0.25">
      <c r="A26" s="49" t="s">
        <v>41</v>
      </c>
      <c r="B26" s="75">
        <v>18</v>
      </c>
      <c r="C26" s="75">
        <v>27</v>
      </c>
      <c r="D26" s="76">
        <f t="shared" si="4"/>
        <v>2.7314112291350532</v>
      </c>
      <c r="E26" s="77">
        <f t="shared" si="4"/>
        <v>4.3618739903069468</v>
      </c>
    </row>
    <row r="27" spans="1:5" x14ac:dyDescent="0.25">
      <c r="A27" s="49" t="s">
        <v>42</v>
      </c>
      <c r="B27" s="75">
        <v>2</v>
      </c>
      <c r="C27" s="75">
        <v>1</v>
      </c>
      <c r="D27" s="76">
        <f t="shared" si="4"/>
        <v>0.30349013657056145</v>
      </c>
      <c r="E27" s="77">
        <f t="shared" si="4"/>
        <v>0.16155088852988692</v>
      </c>
    </row>
    <row r="28" spans="1:5" x14ac:dyDescent="0.25">
      <c r="A28" s="49" t="s">
        <v>43</v>
      </c>
      <c r="B28" s="75">
        <v>11</v>
      </c>
      <c r="C28" s="75">
        <v>11</v>
      </c>
      <c r="D28" s="76">
        <f t="shared" si="4"/>
        <v>1.6691957511380879</v>
      </c>
      <c r="E28" s="77">
        <f t="shared" si="4"/>
        <v>1.7770597738287561</v>
      </c>
    </row>
    <row r="29" spans="1:5" x14ac:dyDescent="0.25">
      <c r="A29" s="49" t="s">
        <v>34</v>
      </c>
      <c r="B29" s="75">
        <f>SUM(B30:B34)</f>
        <v>3904</v>
      </c>
      <c r="C29" s="75">
        <f>SUM(C30:C34)</f>
        <v>3823</v>
      </c>
      <c r="D29" s="76">
        <f t="shared" ref="D29:E34" si="5">B29*100/B$29</f>
        <v>100</v>
      </c>
      <c r="E29" s="77">
        <f t="shared" si="5"/>
        <v>100</v>
      </c>
    </row>
    <row r="30" spans="1:5" x14ac:dyDescent="0.25">
      <c r="A30" s="49" t="s">
        <v>39</v>
      </c>
      <c r="B30" s="75">
        <v>922</v>
      </c>
      <c r="C30" s="75">
        <v>544</v>
      </c>
      <c r="D30" s="76">
        <f t="shared" si="5"/>
        <v>23.616803278688526</v>
      </c>
      <c r="E30" s="77">
        <f t="shared" si="5"/>
        <v>14.229662568663354</v>
      </c>
    </row>
    <row r="31" spans="1:5" x14ac:dyDescent="0.25">
      <c r="A31" s="49" t="s">
        <v>40</v>
      </c>
      <c r="B31" s="75">
        <v>2481</v>
      </c>
      <c r="C31" s="75">
        <v>2493</v>
      </c>
      <c r="D31" s="76">
        <f t="shared" si="5"/>
        <v>63.55020491803279</v>
      </c>
      <c r="E31" s="77">
        <f t="shared" si="5"/>
        <v>65.210567617054664</v>
      </c>
    </row>
    <row r="32" spans="1:5" x14ac:dyDescent="0.25">
      <c r="A32" s="49" t="s">
        <v>41</v>
      </c>
      <c r="B32" s="75">
        <v>333</v>
      </c>
      <c r="C32" s="75">
        <v>605</v>
      </c>
      <c r="D32" s="76">
        <f t="shared" si="5"/>
        <v>8.5297131147540988</v>
      </c>
      <c r="E32" s="77">
        <f t="shared" si="5"/>
        <v>15.82526811404656</v>
      </c>
    </row>
    <row r="33" spans="1:5" x14ac:dyDescent="0.25">
      <c r="A33" s="49" t="s">
        <v>42</v>
      </c>
      <c r="B33" s="75">
        <v>139</v>
      </c>
      <c r="C33" s="75">
        <v>174</v>
      </c>
      <c r="D33" s="76">
        <f t="shared" si="5"/>
        <v>3.560450819672131</v>
      </c>
      <c r="E33" s="77">
        <f t="shared" si="5"/>
        <v>4.5513994245357052</v>
      </c>
    </row>
    <row r="34" spans="1:5" x14ac:dyDescent="0.25">
      <c r="A34" s="49" t="s">
        <v>43</v>
      </c>
      <c r="B34" s="75">
        <v>29</v>
      </c>
      <c r="C34" s="75">
        <v>7</v>
      </c>
      <c r="D34" s="76">
        <f t="shared" si="5"/>
        <v>0.74282786885245899</v>
      </c>
      <c r="E34" s="77">
        <f t="shared" si="5"/>
        <v>0.18310227569971227</v>
      </c>
    </row>
    <row r="35" spans="1:5" x14ac:dyDescent="0.25">
      <c r="A35" s="49" t="s">
        <v>35</v>
      </c>
      <c r="B35" s="75">
        <f>SUM(B36:B40)</f>
        <v>2528</v>
      </c>
      <c r="C35" s="75">
        <f>SUM(C36:C40)</f>
        <v>2601</v>
      </c>
      <c r="D35" s="76">
        <f t="shared" ref="D35:E40" si="6">B35*100/B$35</f>
        <v>100</v>
      </c>
      <c r="E35" s="77">
        <f t="shared" si="6"/>
        <v>100</v>
      </c>
    </row>
    <row r="36" spans="1:5" x14ac:dyDescent="0.25">
      <c r="A36" s="49" t="s">
        <v>39</v>
      </c>
      <c r="B36" s="75">
        <v>931</v>
      </c>
      <c r="C36" s="75">
        <v>801</v>
      </c>
      <c r="D36" s="76">
        <f t="shared" si="6"/>
        <v>36.827531645569621</v>
      </c>
      <c r="E36" s="77">
        <f t="shared" si="6"/>
        <v>30.79584775086505</v>
      </c>
    </row>
    <row r="37" spans="1:5" x14ac:dyDescent="0.25">
      <c r="A37" s="49" t="s">
        <v>40</v>
      </c>
      <c r="B37" s="75">
        <v>1385</v>
      </c>
      <c r="C37" s="75">
        <v>1383</v>
      </c>
      <c r="D37" s="76">
        <f t="shared" si="6"/>
        <v>54.786392405063289</v>
      </c>
      <c r="E37" s="77">
        <f t="shared" si="6"/>
        <v>53.171856978085351</v>
      </c>
    </row>
    <row r="38" spans="1:5" x14ac:dyDescent="0.25">
      <c r="A38" s="49" t="s">
        <v>41</v>
      </c>
      <c r="B38" s="75">
        <v>167</v>
      </c>
      <c r="C38" s="75">
        <v>346</v>
      </c>
      <c r="D38" s="76">
        <f t="shared" si="6"/>
        <v>6.606012658227848</v>
      </c>
      <c r="E38" s="77">
        <f t="shared" si="6"/>
        <v>13.302575932333717</v>
      </c>
    </row>
    <row r="39" spans="1:5" x14ac:dyDescent="0.25">
      <c r="A39" s="49" t="s">
        <v>42</v>
      </c>
      <c r="B39" s="75">
        <v>43</v>
      </c>
      <c r="C39" s="75">
        <v>62</v>
      </c>
      <c r="D39" s="76">
        <f t="shared" si="6"/>
        <v>1.7009493670886076</v>
      </c>
      <c r="E39" s="77">
        <f t="shared" si="6"/>
        <v>2.383698577470204</v>
      </c>
    </row>
    <row r="40" spans="1:5" x14ac:dyDescent="0.25">
      <c r="A40" s="49" t="s">
        <v>43</v>
      </c>
      <c r="B40" s="75">
        <v>2</v>
      </c>
      <c r="C40" s="75">
        <v>9</v>
      </c>
      <c r="D40" s="76">
        <f t="shared" si="6"/>
        <v>7.9113924050632917E-2</v>
      </c>
      <c r="E40" s="77">
        <f t="shared" si="6"/>
        <v>0.34602076124567471</v>
      </c>
    </row>
    <row r="41" spans="1:5" x14ac:dyDescent="0.25">
      <c r="A41" s="49" t="s">
        <v>36</v>
      </c>
      <c r="B41" s="75">
        <f>SUM(B42:B46)</f>
        <v>2548</v>
      </c>
      <c r="C41" s="75">
        <f>SUM(C42:C46)</f>
        <v>2350</v>
      </c>
      <c r="D41" s="76">
        <f t="shared" ref="D41:E46" si="7">B41*100/B$41</f>
        <v>100</v>
      </c>
      <c r="E41" s="77">
        <f t="shared" si="7"/>
        <v>100</v>
      </c>
    </row>
    <row r="42" spans="1:5" x14ac:dyDescent="0.25">
      <c r="A42" s="49" t="s">
        <v>39</v>
      </c>
      <c r="B42" s="75">
        <v>670</v>
      </c>
      <c r="C42" s="75">
        <v>379</v>
      </c>
      <c r="D42" s="76">
        <f t="shared" si="7"/>
        <v>26.295133437990582</v>
      </c>
      <c r="E42" s="77">
        <f t="shared" si="7"/>
        <v>16.127659574468087</v>
      </c>
    </row>
    <row r="43" spans="1:5" x14ac:dyDescent="0.25">
      <c r="A43" s="49" t="s">
        <v>40</v>
      </c>
      <c r="B43" s="75">
        <v>1655</v>
      </c>
      <c r="C43" s="75">
        <v>1663</v>
      </c>
      <c r="D43" s="76">
        <f t="shared" si="7"/>
        <v>64.95290423861853</v>
      </c>
      <c r="E43" s="77">
        <f t="shared" si="7"/>
        <v>70.765957446808514</v>
      </c>
    </row>
    <row r="44" spans="1:5" x14ac:dyDescent="0.25">
      <c r="A44" s="49" t="s">
        <v>41</v>
      </c>
      <c r="B44" s="75">
        <v>180</v>
      </c>
      <c r="C44" s="75">
        <v>275</v>
      </c>
      <c r="D44" s="76">
        <f t="shared" si="7"/>
        <v>7.0643642072213497</v>
      </c>
      <c r="E44" s="77">
        <f t="shared" si="7"/>
        <v>11.702127659574469</v>
      </c>
    </row>
    <row r="45" spans="1:5" x14ac:dyDescent="0.25">
      <c r="A45" s="49" t="s">
        <v>42</v>
      </c>
      <c r="B45" s="75">
        <v>25</v>
      </c>
      <c r="C45" s="75">
        <v>27</v>
      </c>
      <c r="D45" s="76">
        <f t="shared" si="7"/>
        <v>0.98116169544740972</v>
      </c>
      <c r="E45" s="77">
        <f t="shared" si="7"/>
        <v>1.1489361702127661</v>
      </c>
    </row>
    <row r="46" spans="1:5" x14ac:dyDescent="0.25">
      <c r="A46" s="49" t="s">
        <v>43</v>
      </c>
      <c r="B46" s="75">
        <v>18</v>
      </c>
      <c r="C46" s="75">
        <v>6</v>
      </c>
      <c r="D46" s="76">
        <f t="shared" si="7"/>
        <v>0.70643642072213497</v>
      </c>
      <c r="E46" s="77">
        <f t="shared" si="7"/>
        <v>0.25531914893617019</v>
      </c>
    </row>
    <row r="47" spans="1:5" x14ac:dyDescent="0.25">
      <c r="A47" s="49" t="s">
        <v>37</v>
      </c>
      <c r="B47" s="75">
        <f>SUM(B48:B52)</f>
        <v>6322</v>
      </c>
      <c r="C47" s="75">
        <f>SUM(C48:C52)</f>
        <v>6131</v>
      </c>
      <c r="D47" s="76">
        <f t="shared" ref="D47:E52" si="8">B47*100/B$47</f>
        <v>100</v>
      </c>
      <c r="E47" s="77">
        <f t="shared" si="8"/>
        <v>100</v>
      </c>
    </row>
    <row r="48" spans="1:5" x14ac:dyDescent="0.25">
      <c r="A48" s="49" t="s">
        <v>39</v>
      </c>
      <c r="B48" s="75">
        <v>1350</v>
      </c>
      <c r="C48" s="75">
        <v>798</v>
      </c>
      <c r="D48" s="76">
        <f t="shared" si="8"/>
        <v>21.354001898133504</v>
      </c>
      <c r="E48" s="77">
        <f t="shared" si="8"/>
        <v>13.015821236339912</v>
      </c>
    </row>
    <row r="49" spans="1:5" x14ac:dyDescent="0.25">
      <c r="A49" s="49" t="s">
        <v>40</v>
      </c>
      <c r="B49" s="75">
        <v>4101</v>
      </c>
      <c r="C49" s="75">
        <v>4091</v>
      </c>
      <c r="D49" s="76">
        <f t="shared" si="8"/>
        <v>64.868712432774444</v>
      </c>
      <c r="E49" s="77">
        <f t="shared" si="8"/>
        <v>66.726472027401726</v>
      </c>
    </row>
    <row r="50" spans="1:5" x14ac:dyDescent="0.25">
      <c r="A50" s="49" t="s">
        <v>41</v>
      </c>
      <c r="B50" s="75">
        <v>456</v>
      </c>
      <c r="C50" s="75">
        <v>1024</v>
      </c>
      <c r="D50" s="76">
        <f t="shared" si="8"/>
        <v>7.2129073078139827</v>
      </c>
      <c r="E50" s="77">
        <f t="shared" si="8"/>
        <v>16.702006198010114</v>
      </c>
    </row>
    <row r="51" spans="1:5" x14ac:dyDescent="0.25">
      <c r="A51" s="49" t="s">
        <v>42</v>
      </c>
      <c r="B51" s="75">
        <v>36</v>
      </c>
      <c r="C51" s="75">
        <v>49</v>
      </c>
      <c r="D51" s="76">
        <f t="shared" si="8"/>
        <v>0.5694400506168934</v>
      </c>
      <c r="E51" s="77">
        <f t="shared" si="8"/>
        <v>0.79921709345946823</v>
      </c>
    </row>
    <row r="52" spans="1:5" x14ac:dyDescent="0.25">
      <c r="A52" s="49" t="s">
        <v>43</v>
      </c>
      <c r="B52" s="75">
        <v>379</v>
      </c>
      <c r="C52" s="75">
        <v>169</v>
      </c>
      <c r="D52" s="76">
        <f t="shared" si="8"/>
        <v>5.9949383106611833</v>
      </c>
      <c r="E52" s="77">
        <f t="shared" si="8"/>
        <v>2.7564834447887785</v>
      </c>
    </row>
    <row r="53" spans="1:5" x14ac:dyDescent="0.25">
      <c r="A53" s="49" t="s">
        <v>45</v>
      </c>
      <c r="B53" s="75">
        <f>SUM(B54:B58)</f>
        <v>1084</v>
      </c>
      <c r="C53" s="75">
        <f>SUM(C54:C58)</f>
        <v>1140</v>
      </c>
      <c r="D53" s="76">
        <f t="shared" ref="D53:E58" si="9">B53*100/B$53</f>
        <v>100</v>
      </c>
      <c r="E53" s="77">
        <f t="shared" si="9"/>
        <v>100</v>
      </c>
    </row>
    <row r="54" spans="1:5" x14ac:dyDescent="0.25">
      <c r="A54" s="49" t="s">
        <v>39</v>
      </c>
      <c r="B54" s="75">
        <v>277</v>
      </c>
      <c r="C54" s="75">
        <v>171</v>
      </c>
      <c r="D54" s="76">
        <f t="shared" si="9"/>
        <v>25.553505535055351</v>
      </c>
      <c r="E54" s="77">
        <f t="shared" si="9"/>
        <v>15</v>
      </c>
    </row>
    <row r="55" spans="1:5" x14ac:dyDescent="0.25">
      <c r="A55" s="49" t="s">
        <v>40</v>
      </c>
      <c r="B55" s="75">
        <v>711</v>
      </c>
      <c r="C55" s="75">
        <v>745</v>
      </c>
      <c r="D55" s="76">
        <f t="shared" si="9"/>
        <v>65.59040590405904</v>
      </c>
      <c r="E55" s="77">
        <f t="shared" si="9"/>
        <v>65.350877192982452</v>
      </c>
    </row>
    <row r="56" spans="1:5" x14ac:dyDescent="0.25">
      <c r="A56" s="49" t="s">
        <v>41</v>
      </c>
      <c r="B56" s="75">
        <v>83</v>
      </c>
      <c r="C56" s="75">
        <v>207</v>
      </c>
      <c r="D56" s="76">
        <f t="shared" si="9"/>
        <v>7.6568265682656831</v>
      </c>
      <c r="E56" s="77">
        <f t="shared" si="9"/>
        <v>18.157894736842106</v>
      </c>
    </row>
    <row r="57" spans="1:5" x14ac:dyDescent="0.25">
      <c r="A57" s="49" t="s">
        <v>42</v>
      </c>
      <c r="B57" s="75">
        <v>7</v>
      </c>
      <c r="C57" s="75">
        <v>15</v>
      </c>
      <c r="D57" s="76">
        <f t="shared" si="9"/>
        <v>0.64575645756457567</v>
      </c>
      <c r="E57" s="77">
        <f t="shared" si="9"/>
        <v>1.3157894736842106</v>
      </c>
    </row>
    <row r="58" spans="1:5" x14ac:dyDescent="0.25">
      <c r="A58" s="49" t="s">
        <v>43</v>
      </c>
      <c r="B58" s="75">
        <v>6</v>
      </c>
      <c r="C58" s="75">
        <v>2</v>
      </c>
      <c r="D58" s="76">
        <f t="shared" si="9"/>
        <v>0.55350553505535061</v>
      </c>
      <c r="E58" s="77">
        <f t="shared" si="9"/>
        <v>0.17543859649122806</v>
      </c>
    </row>
    <row r="59" spans="1:5" x14ac:dyDescent="0.25">
      <c r="A59" s="49" t="s">
        <v>38</v>
      </c>
      <c r="B59" s="75">
        <f>SUM(B60:B64)</f>
        <v>1064</v>
      </c>
      <c r="C59" s="75">
        <f>SUM(C60:C64)</f>
        <v>945</v>
      </c>
      <c r="D59" s="76">
        <f t="shared" ref="D59:E64" si="10">B59*100/B$59</f>
        <v>100</v>
      </c>
      <c r="E59" s="77">
        <f t="shared" si="10"/>
        <v>100</v>
      </c>
    </row>
    <row r="60" spans="1:5" x14ac:dyDescent="0.25">
      <c r="A60" s="49" t="s">
        <v>39</v>
      </c>
      <c r="B60" s="75">
        <v>215</v>
      </c>
      <c r="C60" s="75">
        <v>87</v>
      </c>
      <c r="D60" s="76">
        <f t="shared" si="10"/>
        <v>20.206766917293233</v>
      </c>
      <c r="E60" s="77">
        <f t="shared" si="10"/>
        <v>9.2063492063492056</v>
      </c>
    </row>
    <row r="61" spans="1:5" x14ac:dyDescent="0.25">
      <c r="A61" s="49" t="s">
        <v>40</v>
      </c>
      <c r="B61" s="75">
        <v>599</v>
      </c>
      <c r="C61" s="75">
        <v>585</v>
      </c>
      <c r="D61" s="76">
        <f t="shared" si="10"/>
        <v>56.296992481203006</v>
      </c>
      <c r="E61" s="77">
        <f t="shared" si="10"/>
        <v>61.904761904761905</v>
      </c>
    </row>
    <row r="62" spans="1:5" x14ac:dyDescent="0.25">
      <c r="A62" s="49" t="s">
        <v>41</v>
      </c>
      <c r="B62" s="75">
        <v>216</v>
      </c>
      <c r="C62" s="75">
        <v>233</v>
      </c>
      <c r="D62" s="76">
        <f t="shared" si="10"/>
        <v>20.300751879699249</v>
      </c>
      <c r="E62" s="77">
        <f t="shared" si="10"/>
        <v>24.656084656084655</v>
      </c>
    </row>
    <row r="63" spans="1:5" x14ac:dyDescent="0.25">
      <c r="A63" s="49" t="s">
        <v>42</v>
      </c>
      <c r="B63" s="75">
        <v>23</v>
      </c>
      <c r="C63" s="75">
        <v>32</v>
      </c>
      <c r="D63" s="76">
        <f t="shared" si="10"/>
        <v>2.1616541353383458</v>
      </c>
      <c r="E63" s="77">
        <f t="shared" si="10"/>
        <v>3.3862433862433861</v>
      </c>
    </row>
    <row r="64" spans="1:5" x14ac:dyDescent="0.25">
      <c r="A64" s="49" t="s">
        <v>43</v>
      </c>
      <c r="B64" s="75">
        <v>11</v>
      </c>
      <c r="C64" s="75">
        <v>8</v>
      </c>
      <c r="D64" s="76">
        <f t="shared" si="10"/>
        <v>1.0338345864661653</v>
      </c>
      <c r="E64" s="77">
        <f t="shared" si="10"/>
        <v>0.84656084656084651</v>
      </c>
    </row>
    <row r="65" spans="1:6" x14ac:dyDescent="0.25">
      <c r="A65" s="49" t="s">
        <v>46</v>
      </c>
      <c r="B65" s="75">
        <f>SUM(B66:B70)</f>
        <v>158</v>
      </c>
      <c r="C65" s="75">
        <f>SUM(C66:C70)</f>
        <v>141</v>
      </c>
      <c r="D65" s="76">
        <f t="shared" ref="D65:E70" si="11">B65*100/B$65</f>
        <v>100</v>
      </c>
      <c r="E65" s="77">
        <f t="shared" si="11"/>
        <v>100</v>
      </c>
      <c r="F65" s="18"/>
    </row>
    <row r="66" spans="1:6" x14ac:dyDescent="0.25">
      <c r="A66" s="49" t="s">
        <v>39</v>
      </c>
      <c r="B66" s="75">
        <v>46</v>
      </c>
      <c r="C66" s="75">
        <v>51</v>
      </c>
      <c r="D66" s="76">
        <f t="shared" si="11"/>
        <v>29.11392405063291</v>
      </c>
      <c r="E66" s="77">
        <f t="shared" si="11"/>
        <v>36.170212765957444</v>
      </c>
    </row>
    <row r="67" spans="1:6" x14ac:dyDescent="0.25">
      <c r="A67" s="49" t="s">
        <v>40</v>
      </c>
      <c r="B67" s="75">
        <v>69</v>
      </c>
      <c r="C67" s="75">
        <v>66</v>
      </c>
      <c r="D67" s="76">
        <f t="shared" si="11"/>
        <v>43.670886075949369</v>
      </c>
      <c r="E67" s="77">
        <f t="shared" si="11"/>
        <v>46.808510638297875</v>
      </c>
    </row>
    <row r="68" spans="1:6" x14ac:dyDescent="0.25">
      <c r="A68" s="49" t="s">
        <v>41</v>
      </c>
      <c r="B68" s="75">
        <v>9</v>
      </c>
      <c r="C68" s="75">
        <v>15</v>
      </c>
      <c r="D68" s="76">
        <f t="shared" si="11"/>
        <v>5.6962025316455698</v>
      </c>
      <c r="E68" s="77">
        <f t="shared" si="11"/>
        <v>10.638297872340425</v>
      </c>
    </row>
    <row r="69" spans="1:6" x14ac:dyDescent="0.25">
      <c r="A69" s="49" t="s">
        <v>42</v>
      </c>
      <c r="B69" s="75">
        <v>1</v>
      </c>
      <c r="C69" s="75">
        <v>2</v>
      </c>
      <c r="D69" s="76">
        <f t="shared" si="11"/>
        <v>0.63291139240506333</v>
      </c>
      <c r="E69" s="77">
        <f t="shared" si="11"/>
        <v>1.4184397163120568</v>
      </c>
    </row>
    <row r="70" spans="1:6" x14ac:dyDescent="0.25">
      <c r="A70" s="49" t="s">
        <v>43</v>
      </c>
      <c r="B70" s="75">
        <v>33</v>
      </c>
      <c r="C70" s="75">
        <v>7</v>
      </c>
      <c r="D70" s="76">
        <f t="shared" si="11"/>
        <v>20.88607594936709</v>
      </c>
      <c r="E70" s="77">
        <f t="shared" si="11"/>
        <v>4.9645390070921982</v>
      </c>
    </row>
    <row r="71" spans="1:6" x14ac:dyDescent="0.25">
      <c r="A71" s="49" t="s">
        <v>49</v>
      </c>
      <c r="B71" s="75">
        <f>SUM(B72:B76)</f>
        <v>583</v>
      </c>
      <c r="C71" s="75">
        <f>SUM(C72:C76)</f>
        <v>396</v>
      </c>
      <c r="D71" s="76">
        <f t="shared" ref="D71:E76" si="12">B71*100/B$71</f>
        <v>100</v>
      </c>
      <c r="E71" s="77">
        <f t="shared" si="12"/>
        <v>100</v>
      </c>
    </row>
    <row r="72" spans="1:6" x14ac:dyDescent="0.25">
      <c r="A72" s="49" t="s">
        <v>39</v>
      </c>
      <c r="B72" s="75">
        <v>139</v>
      </c>
      <c r="C72" s="75">
        <v>85</v>
      </c>
      <c r="D72" s="76">
        <f t="shared" si="12"/>
        <v>23.842195540308747</v>
      </c>
      <c r="E72" s="77">
        <f t="shared" si="12"/>
        <v>21.464646464646464</v>
      </c>
    </row>
    <row r="73" spans="1:6" x14ac:dyDescent="0.25">
      <c r="A73" s="49" t="s">
        <v>40</v>
      </c>
      <c r="B73" s="75">
        <v>296</v>
      </c>
      <c r="C73" s="75">
        <v>221</v>
      </c>
      <c r="D73" s="76">
        <f t="shared" si="12"/>
        <v>50.771869639794168</v>
      </c>
      <c r="E73" s="77">
        <f t="shared" si="12"/>
        <v>55.80808080808081</v>
      </c>
    </row>
    <row r="74" spans="1:6" x14ac:dyDescent="0.25">
      <c r="A74" s="49" t="s">
        <v>41</v>
      </c>
      <c r="B74" s="75">
        <v>57</v>
      </c>
      <c r="C74" s="75">
        <v>47</v>
      </c>
      <c r="D74" s="76">
        <f t="shared" si="12"/>
        <v>9.7770154373927962</v>
      </c>
      <c r="E74" s="77">
        <f t="shared" si="12"/>
        <v>11.868686868686869</v>
      </c>
    </row>
    <row r="75" spans="1:6" x14ac:dyDescent="0.25">
      <c r="A75" s="49" t="s">
        <v>42</v>
      </c>
      <c r="B75" s="75">
        <v>10</v>
      </c>
      <c r="C75" s="75">
        <v>5</v>
      </c>
      <c r="D75" s="76">
        <f t="shared" si="12"/>
        <v>1.7152658662092624</v>
      </c>
      <c r="E75" s="77">
        <f t="shared" si="12"/>
        <v>1.2626262626262625</v>
      </c>
    </row>
    <row r="76" spans="1:6" ht="13.8" thickBot="1" x14ac:dyDescent="0.3">
      <c r="A76" s="78" t="s">
        <v>43</v>
      </c>
      <c r="B76" s="79">
        <v>81</v>
      </c>
      <c r="C76" s="79">
        <v>38</v>
      </c>
      <c r="D76" s="80">
        <f t="shared" si="12"/>
        <v>13.893653516295025</v>
      </c>
      <c r="E76" s="81">
        <f t="shared" si="12"/>
        <v>9.5959595959595951</v>
      </c>
    </row>
  </sheetData>
  <mergeCells count="4">
    <mergeCell ref="B3:C3"/>
    <mergeCell ref="D3:E3"/>
    <mergeCell ref="A1:E2"/>
    <mergeCell ref="A3:A4"/>
  </mergeCells>
  <phoneticPr fontId="0" type="noConversion"/>
  <pageMargins left="0.75" right="0.75" top="1" bottom="1" header="0.5" footer="0.5"/>
  <pageSetup scale="66" orientation="portrait" r:id="rId1"/>
  <headerFooter alignWithMargins="0">
    <oddFooter>&amp;RCensus Report 1958
Trust Territory of the Pacific Islands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view="pageBreakPreview" topLeftCell="A4" zoomScaleNormal="100" zoomScaleSheetLayoutView="100" workbookViewId="0">
      <selection sqref="A1:J2"/>
    </sheetView>
  </sheetViews>
  <sheetFormatPr defaultRowHeight="10.199999999999999" x14ac:dyDescent="0.2"/>
  <cols>
    <col min="1" max="1" width="20.6640625" style="5" customWidth="1"/>
    <col min="2" max="8" width="10.44140625" style="5" customWidth="1"/>
    <col min="9" max="16384" width="8.88671875" style="5"/>
  </cols>
  <sheetData>
    <row r="1" spans="1:8" x14ac:dyDescent="0.2">
      <c r="A1" s="131" t="s">
        <v>366</v>
      </c>
      <c r="B1" s="131"/>
      <c r="C1" s="131"/>
      <c r="D1" s="131"/>
      <c r="E1" s="131"/>
      <c r="F1" s="131"/>
      <c r="G1" s="131"/>
      <c r="H1" s="131"/>
    </row>
    <row r="2" spans="1:8" ht="10.8" thickBot="1" x14ac:dyDescent="0.25">
      <c r="A2" s="132"/>
      <c r="B2" s="132"/>
      <c r="C2" s="132"/>
      <c r="D2" s="132"/>
      <c r="E2" s="132"/>
      <c r="F2" s="132"/>
      <c r="G2" s="132"/>
      <c r="H2" s="132"/>
    </row>
    <row r="3" spans="1:8" ht="10.8" thickBot="1" x14ac:dyDescent="0.25">
      <c r="A3" s="72" t="s">
        <v>374</v>
      </c>
      <c r="B3" s="51" t="s">
        <v>367</v>
      </c>
      <c r="C3" s="51" t="s">
        <v>66</v>
      </c>
      <c r="D3" s="51" t="s">
        <v>67</v>
      </c>
      <c r="E3" s="51" t="s">
        <v>68</v>
      </c>
      <c r="F3" s="55" t="s">
        <v>69</v>
      </c>
      <c r="G3" s="51" t="s">
        <v>70</v>
      </c>
      <c r="H3" s="51" t="s">
        <v>71</v>
      </c>
    </row>
    <row r="4" spans="1:8" x14ac:dyDescent="0.2">
      <c r="A4" s="44" t="s">
        <v>50</v>
      </c>
      <c r="B4" s="52">
        <f>SUM(B5:B16)</f>
        <v>16068</v>
      </c>
      <c r="C4" s="52">
        <f t="shared" ref="C4:H4" si="0">SUM(C5:C16)</f>
        <v>2549</v>
      </c>
      <c r="D4" s="52">
        <f t="shared" si="0"/>
        <v>4169</v>
      </c>
      <c r="E4" s="52">
        <f t="shared" si="0"/>
        <v>3596</v>
      </c>
      <c r="F4" s="56">
        <f t="shared" si="0"/>
        <v>2522</v>
      </c>
      <c r="G4" s="52">
        <f t="shared" si="0"/>
        <v>1783</v>
      </c>
      <c r="H4" s="52">
        <f t="shared" si="0"/>
        <v>1449</v>
      </c>
    </row>
    <row r="5" spans="1:8" x14ac:dyDescent="0.2">
      <c r="A5" s="5" t="s">
        <v>51</v>
      </c>
      <c r="B5" s="53">
        <f>SUM(C5:H5)</f>
        <v>2510</v>
      </c>
      <c r="C5" s="53">
        <v>445</v>
      </c>
      <c r="D5" s="53">
        <v>455</v>
      </c>
      <c r="E5" s="53">
        <v>556</v>
      </c>
      <c r="F5" s="57">
        <v>456</v>
      </c>
      <c r="G5" s="53">
        <v>321</v>
      </c>
      <c r="H5" s="53">
        <v>277</v>
      </c>
    </row>
    <row r="6" spans="1:8" x14ac:dyDescent="0.2">
      <c r="A6" s="5" t="s">
        <v>52</v>
      </c>
      <c r="B6" s="53">
        <f t="shared" ref="B6:B19" si="1">SUM(C6:H6)</f>
        <v>2193</v>
      </c>
      <c r="C6" s="53">
        <v>671</v>
      </c>
      <c r="D6" s="53">
        <v>429</v>
      </c>
      <c r="E6" s="53">
        <v>370</v>
      </c>
      <c r="F6" s="57">
        <v>306</v>
      </c>
      <c r="G6" s="53">
        <v>224</v>
      </c>
      <c r="H6" s="53">
        <v>193</v>
      </c>
    </row>
    <row r="7" spans="1:8" x14ac:dyDescent="0.2">
      <c r="A7" s="5" t="s">
        <v>53</v>
      </c>
      <c r="B7" s="53">
        <f t="shared" si="1"/>
        <v>1993</v>
      </c>
      <c r="C7" s="53">
        <v>563</v>
      </c>
      <c r="D7" s="53">
        <v>523</v>
      </c>
      <c r="E7" s="53">
        <v>315</v>
      </c>
      <c r="F7" s="57">
        <v>241</v>
      </c>
      <c r="G7" s="53">
        <v>195</v>
      </c>
      <c r="H7" s="53">
        <v>156</v>
      </c>
    </row>
    <row r="8" spans="1:8" x14ac:dyDescent="0.2">
      <c r="A8" s="5" t="s">
        <v>54</v>
      </c>
      <c r="B8" s="53">
        <f t="shared" si="1"/>
        <v>1695</v>
      </c>
      <c r="C8" s="53">
        <v>320</v>
      </c>
      <c r="D8" s="53">
        <v>582</v>
      </c>
      <c r="E8" s="53">
        <v>272</v>
      </c>
      <c r="F8" s="57">
        <v>234</v>
      </c>
      <c r="G8" s="53">
        <v>157</v>
      </c>
      <c r="H8" s="53">
        <v>130</v>
      </c>
    </row>
    <row r="9" spans="1:8" x14ac:dyDescent="0.2">
      <c r="A9" s="5" t="s">
        <v>55</v>
      </c>
      <c r="B9" s="53">
        <f t="shared" si="1"/>
        <v>1586</v>
      </c>
      <c r="C9" s="53">
        <v>169</v>
      </c>
      <c r="D9" s="53">
        <v>642</v>
      </c>
      <c r="E9" s="53">
        <v>302</v>
      </c>
      <c r="F9" s="57">
        <v>210</v>
      </c>
      <c r="G9" s="53">
        <v>151</v>
      </c>
      <c r="H9" s="53">
        <v>112</v>
      </c>
    </row>
    <row r="10" spans="1:8" x14ac:dyDescent="0.2">
      <c r="A10" s="5" t="s">
        <v>56</v>
      </c>
      <c r="B10" s="53">
        <f t="shared" si="1"/>
        <v>1320</v>
      </c>
      <c r="C10" s="53">
        <v>49</v>
      </c>
      <c r="D10" s="53">
        <v>550</v>
      </c>
      <c r="E10" s="53">
        <v>319</v>
      </c>
      <c r="F10" s="57">
        <v>186</v>
      </c>
      <c r="G10" s="53">
        <v>131</v>
      </c>
      <c r="H10" s="53">
        <v>85</v>
      </c>
    </row>
    <row r="11" spans="1:8" x14ac:dyDescent="0.2">
      <c r="A11" s="5" t="s">
        <v>57</v>
      </c>
      <c r="B11" s="53">
        <f t="shared" si="1"/>
        <v>1001</v>
      </c>
      <c r="C11" s="53">
        <v>10</v>
      </c>
      <c r="D11" s="53">
        <v>361</v>
      </c>
      <c r="E11" s="53">
        <v>303</v>
      </c>
      <c r="F11" s="57">
        <v>162</v>
      </c>
      <c r="G11" s="53">
        <v>94</v>
      </c>
      <c r="H11" s="53">
        <v>71</v>
      </c>
    </row>
    <row r="12" spans="1:8" x14ac:dyDescent="0.2">
      <c r="A12" s="5" t="s">
        <v>58</v>
      </c>
      <c r="B12" s="53">
        <f t="shared" si="1"/>
        <v>684</v>
      </c>
      <c r="C12" s="53">
        <v>6</v>
      </c>
      <c r="D12" s="53">
        <v>180</v>
      </c>
      <c r="E12" s="53">
        <v>264</v>
      </c>
      <c r="F12" s="57">
        <v>119</v>
      </c>
      <c r="G12" s="53">
        <v>72</v>
      </c>
      <c r="H12" s="53">
        <v>43</v>
      </c>
    </row>
    <row r="13" spans="1:8" x14ac:dyDescent="0.2">
      <c r="A13" s="5" t="s">
        <v>59</v>
      </c>
      <c r="B13" s="53">
        <f t="shared" si="1"/>
        <v>536</v>
      </c>
      <c r="C13" s="53">
        <v>3</v>
      </c>
      <c r="D13" s="53">
        <v>110</v>
      </c>
      <c r="E13" s="53">
        <v>222</v>
      </c>
      <c r="F13" s="57">
        <v>101</v>
      </c>
      <c r="G13" s="53">
        <v>58</v>
      </c>
      <c r="H13" s="53">
        <v>42</v>
      </c>
    </row>
    <row r="14" spans="1:8" x14ac:dyDescent="0.2">
      <c r="A14" s="5" t="s">
        <v>60</v>
      </c>
      <c r="B14" s="53">
        <f t="shared" si="1"/>
        <v>337</v>
      </c>
      <c r="C14" s="53">
        <v>2</v>
      </c>
      <c r="D14" s="53">
        <v>42</v>
      </c>
      <c r="E14" s="53">
        <v>137</v>
      </c>
      <c r="F14" s="57">
        <v>79</v>
      </c>
      <c r="G14" s="53">
        <v>53</v>
      </c>
      <c r="H14" s="53">
        <v>24</v>
      </c>
    </row>
    <row r="15" spans="1:8" x14ac:dyDescent="0.2">
      <c r="A15" s="5" t="s">
        <v>61</v>
      </c>
      <c r="B15" s="53">
        <f t="shared" si="1"/>
        <v>471</v>
      </c>
      <c r="C15" s="53">
        <v>2</v>
      </c>
      <c r="D15" s="53">
        <v>18</v>
      </c>
      <c r="E15" s="53">
        <v>195</v>
      </c>
      <c r="F15" s="57">
        <v>133</v>
      </c>
      <c r="G15" s="53">
        <v>69</v>
      </c>
      <c r="H15" s="53">
        <v>54</v>
      </c>
    </row>
    <row r="16" spans="1:8" x14ac:dyDescent="0.2">
      <c r="A16" s="5" t="s">
        <v>62</v>
      </c>
      <c r="B16" s="53">
        <f t="shared" si="1"/>
        <v>1742</v>
      </c>
      <c r="C16" s="53">
        <v>309</v>
      </c>
      <c r="D16" s="53">
        <v>277</v>
      </c>
      <c r="E16" s="53">
        <v>341</v>
      </c>
      <c r="F16" s="57">
        <v>295</v>
      </c>
      <c r="G16" s="53">
        <v>258</v>
      </c>
      <c r="H16" s="53">
        <v>262</v>
      </c>
    </row>
    <row r="17" spans="1:8" x14ac:dyDescent="0.2">
      <c r="B17" s="53"/>
      <c r="C17" s="53"/>
      <c r="D17" s="53"/>
      <c r="E17" s="53"/>
      <c r="F17" s="57"/>
      <c r="G17" s="53"/>
      <c r="H17" s="53"/>
    </row>
    <row r="18" spans="1:8" x14ac:dyDescent="0.2">
      <c r="A18" s="5" t="s">
        <v>63</v>
      </c>
      <c r="B18" s="53">
        <f t="shared" si="1"/>
        <v>14326</v>
      </c>
      <c r="C18" s="53">
        <f t="shared" ref="C18:H18" si="2">C4-C16</f>
        <v>2240</v>
      </c>
      <c r="D18" s="53">
        <f t="shared" si="2"/>
        <v>3892</v>
      </c>
      <c r="E18" s="53">
        <f t="shared" si="2"/>
        <v>3255</v>
      </c>
      <c r="F18" s="57">
        <f t="shared" si="2"/>
        <v>2227</v>
      </c>
      <c r="G18" s="53">
        <f t="shared" si="2"/>
        <v>1525</v>
      </c>
      <c r="H18" s="53">
        <f t="shared" si="2"/>
        <v>1187</v>
      </c>
    </row>
    <row r="19" spans="1:8" x14ac:dyDescent="0.2">
      <c r="A19" s="5" t="s">
        <v>64</v>
      </c>
      <c r="B19" s="53">
        <f t="shared" si="1"/>
        <v>47616</v>
      </c>
      <c r="C19" s="53">
        <v>3842</v>
      </c>
      <c r="D19" s="53">
        <v>13412</v>
      </c>
      <c r="E19" s="53">
        <v>13459</v>
      </c>
      <c r="F19" s="57">
        <v>8100</v>
      </c>
      <c r="G19" s="53">
        <v>5140</v>
      </c>
      <c r="H19" s="53">
        <v>3663</v>
      </c>
    </row>
    <row r="20" spans="1:8" ht="10.8" thickBot="1" x14ac:dyDescent="0.25">
      <c r="A20" s="15" t="s">
        <v>65</v>
      </c>
      <c r="B20" s="54">
        <f>B19*1000/B18</f>
        <v>3323.747033365908</v>
      </c>
      <c r="C20" s="54">
        <f t="shared" ref="C20:H20" si="3">C19*1000/C18</f>
        <v>1715.1785714285713</v>
      </c>
      <c r="D20" s="54">
        <f t="shared" si="3"/>
        <v>3446.0431654676258</v>
      </c>
      <c r="E20" s="54">
        <f t="shared" si="3"/>
        <v>4134.8694316436249</v>
      </c>
      <c r="F20" s="58">
        <f t="shared" si="3"/>
        <v>3637.1800628648407</v>
      </c>
      <c r="G20" s="54">
        <f t="shared" si="3"/>
        <v>3370.4918032786886</v>
      </c>
      <c r="H20" s="54">
        <f t="shared" si="3"/>
        <v>3085.9309182813818</v>
      </c>
    </row>
  </sheetData>
  <mergeCells count="1">
    <mergeCell ref="A1:H2"/>
  </mergeCells>
  <phoneticPr fontId="0" type="noConversion"/>
  <pageMargins left="0.75" right="0.75" top="1" bottom="1" header="0.5" footer="0.5"/>
  <pageSetup scale="96" orientation="portrait" r:id="rId1"/>
  <headerFooter alignWithMargins="0">
    <oddFooter>&amp;RCensus Report 1958
Trust Territory of the Pacific Islands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view="pageBreakPreview" zoomScaleNormal="100" zoomScaleSheetLayoutView="100" workbookViewId="0">
      <selection sqref="A1:J2"/>
    </sheetView>
  </sheetViews>
  <sheetFormatPr defaultRowHeight="13.2" x14ac:dyDescent="0.25"/>
  <cols>
    <col min="1" max="4" width="22.6640625" customWidth="1"/>
  </cols>
  <sheetData>
    <row r="1" spans="1:4" x14ac:dyDescent="0.25">
      <c r="A1" t="s">
        <v>87</v>
      </c>
    </row>
    <row r="2" spans="1:4" ht="13.8" thickBot="1" x14ac:dyDescent="0.3">
      <c r="A2" t="s">
        <v>88</v>
      </c>
    </row>
    <row r="3" spans="1:4" ht="13.8" thickBot="1" x14ac:dyDescent="0.3">
      <c r="A3" s="45" t="s">
        <v>86</v>
      </c>
      <c r="B3" s="46" t="s">
        <v>85</v>
      </c>
      <c r="C3" s="47" t="s">
        <v>22</v>
      </c>
      <c r="D3" s="46" t="s">
        <v>23</v>
      </c>
    </row>
    <row r="4" spans="1:4" x14ac:dyDescent="0.25">
      <c r="A4" s="18" t="s">
        <v>72</v>
      </c>
      <c r="B4" s="82">
        <f>C4+D4</f>
        <v>70724</v>
      </c>
      <c r="C4" s="31">
        <f>C5+C14</f>
        <v>36442</v>
      </c>
      <c r="D4" s="82">
        <f>D5+D14</f>
        <v>34282</v>
      </c>
    </row>
    <row r="5" spans="1:4" x14ac:dyDescent="0.25">
      <c r="A5" t="s">
        <v>73</v>
      </c>
      <c r="B5" s="27">
        <f t="shared" ref="B5:B16" si="0">C5+D5</f>
        <v>69594</v>
      </c>
      <c r="C5" s="30">
        <f>SUM(C6:C13)</f>
        <v>35818</v>
      </c>
      <c r="D5" s="27">
        <f>SUM(D6:D13)</f>
        <v>33776</v>
      </c>
    </row>
    <row r="6" spans="1:4" x14ac:dyDescent="0.25">
      <c r="A6" t="s">
        <v>74</v>
      </c>
      <c r="B6" s="27">
        <f t="shared" si="0"/>
        <v>10945</v>
      </c>
      <c r="C6" s="30">
        <v>9776</v>
      </c>
      <c r="D6" s="27">
        <v>1169</v>
      </c>
    </row>
    <row r="7" spans="1:4" x14ac:dyDescent="0.25">
      <c r="A7" t="s">
        <v>75</v>
      </c>
      <c r="B7" s="27">
        <f t="shared" si="0"/>
        <v>8669</v>
      </c>
      <c r="C7" s="30">
        <v>0</v>
      </c>
      <c r="D7" s="27">
        <v>8669</v>
      </c>
    </row>
    <row r="8" spans="1:4" x14ac:dyDescent="0.25">
      <c r="A8" t="s">
        <v>76</v>
      </c>
      <c r="B8" s="27">
        <f t="shared" si="0"/>
        <v>27349</v>
      </c>
      <c r="C8" s="30">
        <v>14532</v>
      </c>
      <c r="D8" s="27">
        <v>12817</v>
      </c>
    </row>
    <row r="9" spans="1:4" x14ac:dyDescent="0.25">
      <c r="A9" t="s">
        <v>77</v>
      </c>
      <c r="B9" s="27">
        <f t="shared" si="0"/>
        <v>1942</v>
      </c>
      <c r="C9" s="30">
        <v>1020</v>
      </c>
      <c r="D9" s="27">
        <v>922</v>
      </c>
    </row>
    <row r="10" spans="1:4" x14ac:dyDescent="0.25">
      <c r="A10" t="s">
        <v>78</v>
      </c>
      <c r="B10" s="27">
        <f t="shared" si="0"/>
        <v>5834</v>
      </c>
      <c r="C10" s="30">
        <v>3020</v>
      </c>
      <c r="D10" s="27">
        <v>2814</v>
      </c>
    </row>
    <row r="11" spans="1:4" x14ac:dyDescent="0.25">
      <c r="A11" t="s">
        <v>79</v>
      </c>
      <c r="B11" s="27">
        <f t="shared" si="0"/>
        <v>725</v>
      </c>
      <c r="C11" s="30">
        <v>174</v>
      </c>
      <c r="D11" s="27">
        <v>551</v>
      </c>
    </row>
    <row r="12" spans="1:4" x14ac:dyDescent="0.25">
      <c r="A12" t="s">
        <v>80</v>
      </c>
      <c r="B12" s="27">
        <f t="shared" si="0"/>
        <v>12935</v>
      </c>
      <c r="C12" s="30">
        <v>6561</v>
      </c>
      <c r="D12" s="27">
        <v>6374</v>
      </c>
    </row>
    <row r="13" spans="1:4" x14ac:dyDescent="0.25">
      <c r="A13" t="s">
        <v>81</v>
      </c>
      <c r="B13" s="27">
        <f t="shared" si="0"/>
        <v>1195</v>
      </c>
      <c r="C13" s="30">
        <v>735</v>
      </c>
      <c r="D13" s="27">
        <v>460</v>
      </c>
    </row>
    <row r="14" spans="1:4" x14ac:dyDescent="0.25">
      <c r="A14" t="s">
        <v>82</v>
      </c>
      <c r="B14" s="27">
        <f t="shared" si="0"/>
        <v>1130</v>
      </c>
      <c r="C14" s="30">
        <f>C15+C16</f>
        <v>624</v>
      </c>
      <c r="D14" s="27">
        <f>D15+D16</f>
        <v>506</v>
      </c>
    </row>
    <row r="15" spans="1:4" x14ac:dyDescent="0.25">
      <c r="A15" t="s">
        <v>83</v>
      </c>
      <c r="B15" s="27">
        <f t="shared" si="0"/>
        <v>1038</v>
      </c>
      <c r="C15" s="30">
        <v>575</v>
      </c>
      <c r="D15" s="27">
        <v>463</v>
      </c>
    </row>
    <row r="16" spans="1:4" ht="13.8" thickBot="1" x14ac:dyDescent="0.3">
      <c r="A16" s="6" t="s">
        <v>84</v>
      </c>
      <c r="B16" s="29">
        <f t="shared" si="0"/>
        <v>92</v>
      </c>
      <c r="C16" s="32">
        <v>49</v>
      </c>
      <c r="D16" s="29">
        <v>43</v>
      </c>
    </row>
  </sheetData>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4"/>
  <sheetViews>
    <sheetView view="pageBreakPreview" zoomScaleNormal="100" zoomScaleSheetLayoutView="100" workbookViewId="0">
      <selection sqref="A1:J2"/>
    </sheetView>
  </sheetViews>
  <sheetFormatPr defaultRowHeight="13.2" x14ac:dyDescent="0.25"/>
  <cols>
    <col min="1" max="1" width="14.5546875" customWidth="1"/>
    <col min="2" max="2" width="7.44140625" customWidth="1"/>
    <col min="3" max="6" width="5.44140625" customWidth="1"/>
    <col min="7" max="7" width="7.44140625" customWidth="1"/>
    <col min="8" max="11" width="6.33203125" customWidth="1"/>
    <col min="12" max="12" width="7.5546875" customWidth="1"/>
    <col min="13" max="16" width="6.33203125" customWidth="1"/>
  </cols>
  <sheetData>
    <row r="1" spans="1:17" x14ac:dyDescent="0.25">
      <c r="A1" s="101" t="s">
        <v>102</v>
      </c>
      <c r="B1" s="101"/>
      <c r="C1" s="101"/>
      <c r="D1" s="101"/>
      <c r="E1" s="101"/>
      <c r="F1" s="101"/>
      <c r="G1" s="83"/>
      <c r="H1" s="83"/>
      <c r="I1" s="83"/>
      <c r="J1" s="83"/>
      <c r="K1" s="83"/>
      <c r="L1" s="48"/>
      <c r="M1" s="48"/>
      <c r="N1" s="48"/>
      <c r="O1" s="48"/>
      <c r="P1" s="48"/>
    </row>
    <row r="2" spans="1:17" ht="27" customHeight="1" thickBot="1" x14ac:dyDescent="0.3">
      <c r="A2" s="102"/>
      <c r="B2" s="102"/>
      <c r="C2" s="102"/>
      <c r="D2" s="102"/>
      <c r="E2" s="102"/>
      <c r="F2" s="102"/>
      <c r="G2" s="11"/>
      <c r="H2" s="11"/>
      <c r="I2" s="11"/>
      <c r="J2" s="11"/>
      <c r="K2" s="11"/>
      <c r="L2" s="11"/>
      <c r="M2" s="11"/>
    </row>
    <row r="3" spans="1:17" x14ac:dyDescent="0.25">
      <c r="A3" s="110" t="s">
        <v>372</v>
      </c>
      <c r="B3" s="86" t="s">
        <v>85</v>
      </c>
      <c r="C3" s="87"/>
      <c r="D3" s="87"/>
      <c r="E3" s="87"/>
      <c r="F3" s="87"/>
      <c r="G3" s="11"/>
      <c r="H3" s="11"/>
      <c r="I3" s="11"/>
      <c r="J3" s="11"/>
      <c r="K3" s="11"/>
      <c r="L3" s="11"/>
      <c r="M3" s="11"/>
      <c r="Q3" s="11"/>
    </row>
    <row r="4" spans="1:17" ht="12.75" customHeight="1" x14ac:dyDescent="0.25">
      <c r="A4" s="110"/>
      <c r="B4" s="135" t="s">
        <v>368</v>
      </c>
      <c r="C4" s="135" t="s">
        <v>369</v>
      </c>
      <c r="D4" s="135" t="s">
        <v>368</v>
      </c>
      <c r="E4" s="135" t="s">
        <v>370</v>
      </c>
      <c r="F4" s="133" t="s">
        <v>371</v>
      </c>
      <c r="G4" s="11"/>
      <c r="H4" s="11"/>
      <c r="I4" s="11"/>
      <c r="J4" s="11"/>
      <c r="K4" s="11"/>
      <c r="L4" s="11"/>
      <c r="M4" s="11"/>
      <c r="Q4" s="11"/>
    </row>
    <row r="5" spans="1:17" ht="12.75" customHeight="1" thickBot="1" x14ac:dyDescent="0.3">
      <c r="A5" s="106"/>
      <c r="B5" s="136"/>
      <c r="C5" s="136"/>
      <c r="D5" s="136"/>
      <c r="E5" s="136"/>
      <c r="F5" s="134"/>
      <c r="G5" s="11"/>
      <c r="H5" s="11"/>
      <c r="I5" s="11"/>
      <c r="J5" s="11"/>
      <c r="K5" s="11"/>
      <c r="L5" s="11"/>
      <c r="M5" s="11"/>
      <c r="Q5" s="11"/>
    </row>
    <row r="6" spans="1:17" x14ac:dyDescent="0.25">
      <c r="A6" s="18" t="s">
        <v>89</v>
      </c>
      <c r="B6" s="31">
        <v>21823</v>
      </c>
      <c r="C6" s="31">
        <v>4072</v>
      </c>
      <c r="D6" s="31">
        <v>7286</v>
      </c>
      <c r="E6" s="31">
        <v>5392</v>
      </c>
      <c r="F6" s="82">
        <v>5073</v>
      </c>
      <c r="G6" s="11"/>
      <c r="H6" s="11"/>
      <c r="I6" s="11"/>
      <c r="J6" s="11"/>
      <c r="K6" s="11"/>
      <c r="L6" s="11"/>
      <c r="M6" s="11"/>
      <c r="Q6" s="11"/>
    </row>
    <row r="7" spans="1:17" x14ac:dyDescent="0.25">
      <c r="A7" t="s">
        <v>90</v>
      </c>
      <c r="B7" s="30">
        <v>5728</v>
      </c>
      <c r="C7" s="30">
        <v>2377</v>
      </c>
      <c r="D7" s="30">
        <v>2399</v>
      </c>
      <c r="E7" s="30">
        <v>480</v>
      </c>
      <c r="F7" s="27">
        <v>472</v>
      </c>
      <c r="G7" s="11"/>
      <c r="H7" s="11"/>
      <c r="I7" s="11"/>
      <c r="J7" s="11"/>
      <c r="K7" s="11"/>
      <c r="L7" s="11"/>
      <c r="M7" s="11"/>
      <c r="Q7" s="11"/>
    </row>
    <row r="8" spans="1:17" x14ac:dyDescent="0.25">
      <c r="A8" t="s">
        <v>91</v>
      </c>
      <c r="B8" s="30">
        <v>4579</v>
      </c>
      <c r="C8" s="30">
        <v>283</v>
      </c>
      <c r="D8" s="30">
        <v>2621</v>
      </c>
      <c r="E8" s="30">
        <v>833</v>
      </c>
      <c r="F8" s="27">
        <v>842</v>
      </c>
      <c r="G8" s="11"/>
      <c r="H8" s="11"/>
      <c r="I8" s="11"/>
      <c r="J8" s="11"/>
      <c r="K8" s="11"/>
      <c r="L8" s="11"/>
      <c r="M8" s="11"/>
      <c r="Q8" s="11"/>
    </row>
    <row r="9" spans="1:17" x14ac:dyDescent="0.25">
      <c r="A9" t="s">
        <v>92</v>
      </c>
      <c r="B9" s="30">
        <v>3889</v>
      </c>
      <c r="C9" s="30">
        <v>23</v>
      </c>
      <c r="D9" s="30">
        <v>1079</v>
      </c>
      <c r="E9" s="30">
        <v>1754</v>
      </c>
      <c r="F9" s="27">
        <v>1033</v>
      </c>
      <c r="G9" s="11"/>
      <c r="H9" s="11"/>
      <c r="I9" s="11"/>
      <c r="J9" s="11"/>
      <c r="K9" s="11"/>
      <c r="L9" s="11"/>
      <c r="M9" s="11"/>
      <c r="Q9" s="11"/>
    </row>
    <row r="10" spans="1:17" x14ac:dyDescent="0.25">
      <c r="A10" t="s">
        <v>93</v>
      </c>
      <c r="B10" s="30">
        <v>1600</v>
      </c>
      <c r="C10" s="30">
        <v>12</v>
      </c>
      <c r="D10" s="30">
        <v>158</v>
      </c>
      <c r="E10" s="30">
        <v>854</v>
      </c>
      <c r="F10" s="27">
        <v>576</v>
      </c>
      <c r="G10" s="11"/>
      <c r="H10" s="11"/>
      <c r="I10" s="11"/>
      <c r="J10" s="11"/>
      <c r="K10" s="11"/>
      <c r="L10" s="11"/>
      <c r="M10" s="11"/>
      <c r="Q10" s="11"/>
    </row>
    <row r="11" spans="1:17" x14ac:dyDescent="0.25">
      <c r="A11" t="s">
        <v>94</v>
      </c>
      <c r="B11" s="30">
        <v>1316</v>
      </c>
      <c r="C11" s="30">
        <v>0</v>
      </c>
      <c r="D11" s="30">
        <v>23</v>
      </c>
      <c r="E11" s="30">
        <v>509</v>
      </c>
      <c r="F11" s="27">
        <v>784</v>
      </c>
      <c r="G11" s="11"/>
      <c r="H11" s="11"/>
      <c r="I11" s="11"/>
      <c r="J11" s="11"/>
      <c r="K11" s="11"/>
      <c r="L11" s="11"/>
      <c r="M11" s="11"/>
      <c r="Q11" s="11"/>
    </row>
    <row r="12" spans="1:17" x14ac:dyDescent="0.25">
      <c r="A12" t="s">
        <v>95</v>
      </c>
      <c r="B12" s="30">
        <v>426</v>
      </c>
      <c r="C12" s="30">
        <v>0</v>
      </c>
      <c r="D12" s="30">
        <v>10</v>
      </c>
      <c r="E12" s="30">
        <v>139</v>
      </c>
      <c r="F12" s="27">
        <v>277</v>
      </c>
      <c r="G12" s="11"/>
      <c r="H12" s="11"/>
      <c r="I12" s="11"/>
      <c r="J12" s="11"/>
      <c r="K12" s="11"/>
      <c r="L12" s="11"/>
      <c r="M12" s="11"/>
      <c r="Q12" s="11"/>
    </row>
    <row r="13" spans="1:17" x14ac:dyDescent="0.25">
      <c r="A13" t="s">
        <v>96</v>
      </c>
      <c r="B13" s="30">
        <v>155</v>
      </c>
      <c r="C13" s="30">
        <v>0</v>
      </c>
      <c r="D13" s="30">
        <v>10</v>
      </c>
      <c r="E13" s="30">
        <v>31</v>
      </c>
      <c r="F13" s="27">
        <v>114</v>
      </c>
      <c r="G13" s="11"/>
      <c r="H13" s="11"/>
      <c r="I13" s="11"/>
      <c r="J13" s="11"/>
      <c r="K13" s="11"/>
      <c r="L13" s="11"/>
      <c r="M13" s="11"/>
      <c r="Q13" s="11"/>
    </row>
    <row r="14" spans="1:17" x14ac:dyDescent="0.25">
      <c r="A14" t="s">
        <v>97</v>
      </c>
      <c r="B14" s="30">
        <v>22</v>
      </c>
      <c r="C14" s="30">
        <v>0</v>
      </c>
      <c r="D14" s="30">
        <v>0</v>
      </c>
      <c r="E14" s="30">
        <v>11</v>
      </c>
      <c r="F14" s="27">
        <v>11</v>
      </c>
      <c r="G14" s="11"/>
      <c r="H14" s="11"/>
      <c r="I14" s="11"/>
      <c r="J14" s="11"/>
      <c r="K14" s="11"/>
      <c r="L14" s="11"/>
      <c r="M14" s="11"/>
      <c r="Q14" s="11"/>
    </row>
    <row r="15" spans="1:17" x14ac:dyDescent="0.25">
      <c r="A15" t="s">
        <v>98</v>
      </c>
      <c r="B15" s="30">
        <v>10</v>
      </c>
      <c r="C15" s="30">
        <v>0</v>
      </c>
      <c r="D15" s="30">
        <v>0</v>
      </c>
      <c r="E15" s="30">
        <v>4</v>
      </c>
      <c r="F15" s="27">
        <v>6</v>
      </c>
      <c r="G15" s="11"/>
      <c r="H15" s="11"/>
      <c r="I15" s="11"/>
      <c r="J15" s="11"/>
      <c r="K15" s="11"/>
      <c r="L15" s="11"/>
      <c r="M15" s="11"/>
      <c r="Q15" s="11"/>
    </row>
    <row r="16" spans="1:17" x14ac:dyDescent="0.25">
      <c r="A16" t="s">
        <v>99</v>
      </c>
      <c r="B16" s="30">
        <v>62</v>
      </c>
      <c r="C16" s="30">
        <v>1</v>
      </c>
      <c r="D16" s="30">
        <v>8</v>
      </c>
      <c r="E16" s="30">
        <v>11</v>
      </c>
      <c r="F16" s="27">
        <v>42</v>
      </c>
      <c r="G16" s="11"/>
      <c r="H16" s="11"/>
      <c r="I16" s="11"/>
      <c r="J16" s="11"/>
      <c r="K16" s="11"/>
      <c r="L16" s="11"/>
      <c r="M16" s="11"/>
      <c r="Q16" s="11"/>
    </row>
    <row r="17" spans="1:17" x14ac:dyDescent="0.25">
      <c r="A17" s="11" t="s">
        <v>100</v>
      </c>
      <c r="B17" s="27">
        <v>8</v>
      </c>
      <c r="C17" s="27">
        <v>0</v>
      </c>
      <c r="D17" s="27">
        <v>0</v>
      </c>
      <c r="E17" s="27">
        <v>1</v>
      </c>
      <c r="F17" s="27">
        <v>7</v>
      </c>
      <c r="G17" s="11"/>
      <c r="H17" s="11"/>
      <c r="I17" s="11"/>
      <c r="J17" s="11"/>
      <c r="K17" s="11"/>
      <c r="L17" s="11"/>
      <c r="M17" s="11"/>
      <c r="Q17" s="11"/>
    </row>
    <row r="18" spans="1:17" ht="13.8" thickBot="1" x14ac:dyDescent="0.3">
      <c r="A18" s="6" t="s">
        <v>101</v>
      </c>
      <c r="B18" s="32">
        <v>4028</v>
      </c>
      <c r="C18" s="32">
        <v>1376</v>
      </c>
      <c r="D18" s="32">
        <v>978</v>
      </c>
      <c r="E18" s="32">
        <v>765</v>
      </c>
      <c r="F18" s="29">
        <v>909</v>
      </c>
      <c r="G18" s="11"/>
      <c r="H18" s="11"/>
      <c r="I18" s="11"/>
      <c r="J18" s="11"/>
      <c r="K18" s="11"/>
      <c r="L18" s="11"/>
      <c r="M18" s="11"/>
      <c r="Q18" s="11"/>
    </row>
    <row r="19" spans="1:17" x14ac:dyDescent="0.25">
      <c r="A19" s="18" t="s">
        <v>396</v>
      </c>
      <c r="B19" s="31">
        <v>11280</v>
      </c>
      <c r="C19" s="31">
        <v>2172</v>
      </c>
      <c r="D19" s="31">
        <v>3838</v>
      </c>
      <c r="E19" s="31">
        <v>2735</v>
      </c>
      <c r="F19" s="82">
        <v>2535</v>
      </c>
      <c r="G19" s="11"/>
      <c r="H19" s="11"/>
      <c r="I19" s="11"/>
      <c r="J19" s="11"/>
      <c r="K19" s="11"/>
      <c r="L19" s="11"/>
      <c r="M19" s="11"/>
      <c r="Q19" s="11"/>
    </row>
    <row r="20" spans="1:17" x14ac:dyDescent="0.25">
      <c r="A20" t="s">
        <v>90</v>
      </c>
      <c r="B20" s="30">
        <v>2954</v>
      </c>
      <c r="C20" s="30">
        <v>1252</v>
      </c>
      <c r="D20" s="30">
        <v>1266</v>
      </c>
      <c r="E20" s="30">
        <v>257</v>
      </c>
      <c r="F20" s="27">
        <v>179</v>
      </c>
      <c r="G20" s="11"/>
      <c r="H20" s="11"/>
      <c r="I20" s="11"/>
      <c r="J20" s="11"/>
      <c r="K20" s="11"/>
      <c r="L20" s="11"/>
      <c r="M20" s="11"/>
      <c r="Q20" s="11"/>
    </row>
    <row r="21" spans="1:17" x14ac:dyDescent="0.25">
      <c r="A21" t="s">
        <v>91</v>
      </c>
      <c r="B21" s="30">
        <v>2268</v>
      </c>
      <c r="C21" s="30">
        <v>147</v>
      </c>
      <c r="D21" s="30">
        <v>1399</v>
      </c>
      <c r="E21" s="30">
        <v>372</v>
      </c>
      <c r="F21" s="27">
        <v>350</v>
      </c>
      <c r="G21" s="11"/>
      <c r="H21" s="11"/>
      <c r="I21" s="11"/>
      <c r="J21" s="11"/>
      <c r="K21" s="11"/>
      <c r="L21" s="11"/>
      <c r="M21" s="11"/>
      <c r="Q21" s="11"/>
    </row>
    <row r="22" spans="1:17" x14ac:dyDescent="0.25">
      <c r="A22" t="s">
        <v>92</v>
      </c>
      <c r="B22" s="30">
        <v>1896</v>
      </c>
      <c r="C22" s="30">
        <v>15</v>
      </c>
      <c r="D22" s="30">
        <v>548</v>
      </c>
      <c r="E22" s="30">
        <v>881</v>
      </c>
      <c r="F22" s="27">
        <v>452</v>
      </c>
      <c r="G22" s="11"/>
      <c r="H22" s="11"/>
      <c r="I22" s="11"/>
      <c r="J22" s="11"/>
      <c r="K22" s="11"/>
      <c r="L22" s="11"/>
      <c r="M22" s="11"/>
    </row>
    <row r="23" spans="1:17" x14ac:dyDescent="0.25">
      <c r="A23" t="s">
        <v>93</v>
      </c>
      <c r="B23" s="30">
        <v>883</v>
      </c>
      <c r="C23" s="30">
        <v>9</v>
      </c>
      <c r="D23" s="30">
        <v>81</v>
      </c>
      <c r="E23" s="30">
        <v>474</v>
      </c>
      <c r="F23" s="27">
        <v>319</v>
      </c>
      <c r="G23" s="11"/>
      <c r="H23" s="11"/>
      <c r="I23" s="11"/>
      <c r="J23" s="11"/>
      <c r="K23" s="11"/>
      <c r="L23" s="11"/>
      <c r="M23" s="11"/>
    </row>
    <row r="24" spans="1:17" x14ac:dyDescent="0.25">
      <c r="A24" t="s">
        <v>94</v>
      </c>
      <c r="B24" s="30">
        <v>774</v>
      </c>
      <c r="C24" s="30">
        <v>0</v>
      </c>
      <c r="D24" s="30">
        <v>12</v>
      </c>
      <c r="E24" s="30">
        <v>278</v>
      </c>
      <c r="F24" s="27">
        <v>484</v>
      </c>
      <c r="G24" s="11"/>
      <c r="H24" s="11"/>
      <c r="I24" s="11"/>
      <c r="J24" s="11"/>
      <c r="K24" s="11"/>
      <c r="L24" s="11"/>
      <c r="M24" s="11"/>
    </row>
    <row r="25" spans="1:17" x14ac:dyDescent="0.25">
      <c r="A25" t="s">
        <v>95</v>
      </c>
      <c r="B25" s="30">
        <v>328</v>
      </c>
      <c r="C25" s="30">
        <v>0</v>
      </c>
      <c r="D25" s="30">
        <v>5</v>
      </c>
      <c r="E25" s="30">
        <v>98</v>
      </c>
      <c r="F25" s="27">
        <v>225</v>
      </c>
      <c r="G25" s="11"/>
      <c r="H25" s="11"/>
      <c r="I25" s="11"/>
      <c r="J25" s="11"/>
      <c r="K25" s="11"/>
      <c r="L25" s="11"/>
      <c r="M25" s="11"/>
    </row>
    <row r="26" spans="1:17" x14ac:dyDescent="0.25">
      <c r="A26" t="s">
        <v>96</v>
      </c>
      <c r="B26" s="30">
        <v>102</v>
      </c>
      <c r="C26" s="30">
        <v>0</v>
      </c>
      <c r="D26" s="30">
        <v>7</v>
      </c>
      <c r="E26" s="30">
        <v>15</v>
      </c>
      <c r="F26" s="27">
        <v>80</v>
      </c>
      <c r="G26" s="11"/>
      <c r="H26" s="11"/>
      <c r="I26" s="11"/>
      <c r="J26" s="11"/>
      <c r="K26" s="11"/>
      <c r="L26" s="11"/>
      <c r="M26" s="11"/>
    </row>
    <row r="27" spans="1:17" x14ac:dyDescent="0.25">
      <c r="A27" t="s">
        <v>97</v>
      </c>
      <c r="B27" s="30">
        <v>13</v>
      </c>
      <c r="C27" s="30">
        <v>0</v>
      </c>
      <c r="D27" s="30">
        <v>0</v>
      </c>
      <c r="E27" s="30">
        <v>8</v>
      </c>
      <c r="F27" s="27">
        <v>5</v>
      </c>
      <c r="G27" s="11"/>
      <c r="H27" s="11"/>
      <c r="I27" s="11"/>
      <c r="J27" s="11"/>
      <c r="K27" s="11"/>
      <c r="L27" s="11"/>
      <c r="M27" s="11"/>
    </row>
    <row r="28" spans="1:17" x14ac:dyDescent="0.25">
      <c r="A28" t="s">
        <v>98</v>
      </c>
      <c r="B28" s="30">
        <v>6</v>
      </c>
      <c r="C28" s="30">
        <v>0</v>
      </c>
      <c r="D28" s="30">
        <v>0</v>
      </c>
      <c r="E28" s="30">
        <v>3</v>
      </c>
      <c r="F28" s="27">
        <v>3</v>
      </c>
      <c r="G28" s="11"/>
      <c r="H28" s="11"/>
      <c r="I28" s="11"/>
      <c r="J28" s="11"/>
      <c r="K28" s="11"/>
      <c r="L28" s="11"/>
      <c r="M28" s="11"/>
    </row>
    <row r="29" spans="1:17" x14ac:dyDescent="0.25">
      <c r="A29" t="s">
        <v>99</v>
      </c>
      <c r="B29" s="30">
        <v>31</v>
      </c>
      <c r="C29" s="30">
        <v>1</v>
      </c>
      <c r="D29" s="30">
        <v>3</v>
      </c>
      <c r="E29" s="30">
        <v>5</v>
      </c>
      <c r="F29" s="27">
        <v>22</v>
      </c>
      <c r="G29" s="11"/>
      <c r="H29" s="11"/>
      <c r="I29" s="11"/>
      <c r="J29" s="11"/>
      <c r="K29" s="11"/>
      <c r="L29" s="11"/>
      <c r="M29" s="11"/>
    </row>
    <row r="30" spans="1:17" x14ac:dyDescent="0.25">
      <c r="A30" s="11" t="s">
        <v>100</v>
      </c>
      <c r="B30" s="27">
        <v>6</v>
      </c>
      <c r="C30" s="27">
        <v>0</v>
      </c>
      <c r="D30" s="27">
        <v>0</v>
      </c>
      <c r="E30" s="27">
        <v>0</v>
      </c>
      <c r="F30" s="27">
        <v>6</v>
      </c>
      <c r="G30" s="11"/>
      <c r="H30" s="11"/>
      <c r="I30" s="11"/>
      <c r="J30" s="11"/>
      <c r="K30" s="11"/>
      <c r="L30" s="11"/>
      <c r="M30" s="11"/>
    </row>
    <row r="31" spans="1:17" ht="13.8" thickBot="1" x14ac:dyDescent="0.3">
      <c r="A31" s="6" t="s">
        <v>101</v>
      </c>
      <c r="B31" s="32">
        <v>2019</v>
      </c>
      <c r="C31" s="32">
        <v>748</v>
      </c>
      <c r="D31" s="32">
        <v>517</v>
      </c>
      <c r="E31" s="32">
        <v>344</v>
      </c>
      <c r="F31" s="29">
        <v>410</v>
      </c>
      <c r="G31" s="11"/>
      <c r="H31" s="11"/>
      <c r="I31" s="11"/>
      <c r="J31" s="11"/>
      <c r="K31" s="11"/>
      <c r="L31" s="11"/>
      <c r="M31" s="11"/>
    </row>
    <row r="32" spans="1:17" x14ac:dyDescent="0.25">
      <c r="A32" s="18" t="s">
        <v>397</v>
      </c>
      <c r="B32" s="31">
        <v>10543</v>
      </c>
      <c r="C32" s="31">
        <v>1900</v>
      </c>
      <c r="D32" s="31">
        <v>3448</v>
      </c>
      <c r="E32" s="31">
        <v>2657</v>
      </c>
      <c r="F32" s="82">
        <v>2538</v>
      </c>
      <c r="G32" s="11"/>
      <c r="H32" s="11"/>
      <c r="I32" s="11"/>
      <c r="J32" s="11"/>
      <c r="K32" s="11"/>
      <c r="L32" s="11"/>
      <c r="M32" s="11"/>
    </row>
    <row r="33" spans="1:13" x14ac:dyDescent="0.25">
      <c r="A33" t="s">
        <v>90</v>
      </c>
      <c r="B33" s="30">
        <v>2774</v>
      </c>
      <c r="C33" s="30">
        <v>1125</v>
      </c>
      <c r="D33" s="30">
        <v>1133</v>
      </c>
      <c r="E33" s="30">
        <v>223</v>
      </c>
      <c r="F33" s="27">
        <v>293</v>
      </c>
      <c r="G33" s="11"/>
      <c r="H33" s="11"/>
      <c r="I33" s="11"/>
      <c r="J33" s="11"/>
      <c r="K33" s="11"/>
      <c r="L33" s="11"/>
      <c r="M33" s="11"/>
    </row>
    <row r="34" spans="1:13" x14ac:dyDescent="0.25">
      <c r="A34" t="s">
        <v>91</v>
      </c>
      <c r="B34" s="30">
        <v>2311</v>
      </c>
      <c r="C34" s="30">
        <v>136</v>
      </c>
      <c r="D34" s="30">
        <v>1222</v>
      </c>
      <c r="E34" s="30">
        <v>461</v>
      </c>
      <c r="F34" s="27">
        <v>492</v>
      </c>
      <c r="G34" s="11"/>
      <c r="H34" s="11"/>
      <c r="I34" s="11"/>
      <c r="J34" s="11"/>
      <c r="K34" s="11"/>
      <c r="L34" s="11"/>
      <c r="M34" s="11"/>
    </row>
    <row r="35" spans="1:13" x14ac:dyDescent="0.25">
      <c r="A35" t="s">
        <v>92</v>
      </c>
      <c r="B35" s="30">
        <v>1993</v>
      </c>
      <c r="C35" s="30">
        <v>8</v>
      </c>
      <c r="D35" s="30">
        <v>531</v>
      </c>
      <c r="E35" s="30">
        <v>873</v>
      </c>
      <c r="F35" s="27">
        <v>581</v>
      </c>
      <c r="G35" s="11"/>
      <c r="H35" s="11"/>
      <c r="I35" s="11"/>
      <c r="J35" s="11"/>
      <c r="K35" s="11"/>
      <c r="L35" s="11"/>
      <c r="M35" s="11"/>
    </row>
    <row r="36" spans="1:13" x14ac:dyDescent="0.25">
      <c r="A36" t="s">
        <v>93</v>
      </c>
      <c r="B36" s="30">
        <v>717</v>
      </c>
      <c r="C36" s="30">
        <v>3</v>
      </c>
      <c r="D36" s="30">
        <v>77</v>
      </c>
      <c r="E36" s="30">
        <v>380</v>
      </c>
      <c r="F36" s="27">
        <v>257</v>
      </c>
      <c r="G36" s="11"/>
      <c r="H36" s="11"/>
      <c r="I36" s="11"/>
      <c r="J36" s="11"/>
      <c r="K36" s="11"/>
      <c r="L36" s="11"/>
      <c r="M36" s="11"/>
    </row>
    <row r="37" spans="1:13" x14ac:dyDescent="0.25">
      <c r="A37" t="s">
        <v>94</v>
      </c>
      <c r="B37" s="30">
        <v>542</v>
      </c>
      <c r="C37" s="30">
        <v>0</v>
      </c>
      <c r="D37" s="30">
        <v>11</v>
      </c>
      <c r="E37" s="30">
        <v>231</v>
      </c>
      <c r="F37" s="27">
        <v>300</v>
      </c>
      <c r="G37" s="11"/>
      <c r="H37" s="11"/>
      <c r="I37" s="11"/>
      <c r="J37" s="11"/>
      <c r="K37" s="11"/>
      <c r="L37" s="11"/>
      <c r="M37" s="11"/>
    </row>
    <row r="38" spans="1:13" x14ac:dyDescent="0.25">
      <c r="A38" t="s">
        <v>95</v>
      </c>
      <c r="B38" s="30">
        <v>98</v>
      </c>
      <c r="C38" s="30">
        <v>0</v>
      </c>
      <c r="D38" s="30">
        <v>5</v>
      </c>
      <c r="E38" s="30">
        <v>41</v>
      </c>
      <c r="F38" s="27">
        <v>52</v>
      </c>
      <c r="G38" s="11"/>
      <c r="H38" s="11"/>
      <c r="I38" s="11"/>
      <c r="J38" s="11"/>
      <c r="K38" s="11"/>
      <c r="L38" s="11"/>
      <c r="M38" s="11"/>
    </row>
    <row r="39" spans="1:13" x14ac:dyDescent="0.25">
      <c r="A39" t="s">
        <v>96</v>
      </c>
      <c r="B39" s="30">
        <v>53</v>
      </c>
      <c r="C39" s="30">
        <v>0</v>
      </c>
      <c r="D39" s="30">
        <v>3</v>
      </c>
      <c r="E39" s="30">
        <v>16</v>
      </c>
      <c r="F39" s="27">
        <v>34</v>
      </c>
      <c r="G39" s="11"/>
      <c r="H39" s="11"/>
      <c r="I39" s="11"/>
      <c r="J39" s="11"/>
      <c r="K39" s="11"/>
      <c r="L39" s="11"/>
      <c r="M39" s="11"/>
    </row>
    <row r="40" spans="1:13" x14ac:dyDescent="0.25">
      <c r="A40" t="s">
        <v>97</v>
      </c>
      <c r="B40" s="30">
        <v>9</v>
      </c>
      <c r="C40" s="30">
        <v>0</v>
      </c>
      <c r="D40" s="30">
        <v>0</v>
      </c>
      <c r="E40" s="30">
        <v>3</v>
      </c>
      <c r="F40" s="27">
        <v>6</v>
      </c>
      <c r="G40" s="11"/>
      <c r="H40" s="11"/>
      <c r="I40" s="11"/>
      <c r="J40" s="11"/>
      <c r="K40" s="11"/>
      <c r="L40" s="11"/>
      <c r="M40" s="11"/>
    </row>
    <row r="41" spans="1:13" x14ac:dyDescent="0.25">
      <c r="A41" t="s">
        <v>98</v>
      </c>
      <c r="B41" s="30">
        <v>4</v>
      </c>
      <c r="C41" s="30">
        <v>0</v>
      </c>
      <c r="D41" s="30">
        <v>0</v>
      </c>
      <c r="E41" s="30">
        <v>1</v>
      </c>
      <c r="F41" s="27">
        <v>3</v>
      </c>
      <c r="G41" s="11"/>
      <c r="H41" s="11"/>
      <c r="I41" s="11"/>
      <c r="J41" s="11"/>
      <c r="K41" s="11"/>
      <c r="L41" s="11"/>
      <c r="M41" s="11"/>
    </row>
    <row r="42" spans="1:13" x14ac:dyDescent="0.25">
      <c r="A42" t="s">
        <v>99</v>
      </c>
      <c r="B42" s="30">
        <v>31</v>
      </c>
      <c r="C42" s="30">
        <v>0</v>
      </c>
      <c r="D42" s="30">
        <v>5</v>
      </c>
      <c r="E42" s="30">
        <v>6</v>
      </c>
      <c r="F42" s="27">
        <v>20</v>
      </c>
      <c r="G42" s="11"/>
      <c r="H42" s="11"/>
      <c r="I42" s="11"/>
      <c r="J42" s="11"/>
      <c r="K42" s="11"/>
      <c r="L42" s="11"/>
      <c r="M42" s="11"/>
    </row>
    <row r="43" spans="1:13" x14ac:dyDescent="0.25">
      <c r="A43" s="11" t="s">
        <v>100</v>
      </c>
      <c r="B43" s="27">
        <v>2</v>
      </c>
      <c r="C43" s="27">
        <v>0</v>
      </c>
      <c r="D43" s="27">
        <v>0</v>
      </c>
      <c r="E43" s="27">
        <v>1</v>
      </c>
      <c r="F43" s="27">
        <v>1</v>
      </c>
      <c r="G43" s="11"/>
      <c r="H43" s="11"/>
      <c r="I43" s="11"/>
      <c r="J43" s="11"/>
      <c r="K43" s="11"/>
      <c r="L43" s="11"/>
      <c r="M43" s="11"/>
    </row>
    <row r="44" spans="1:13" ht="13.8" thickBot="1" x14ac:dyDescent="0.3">
      <c r="A44" s="6" t="s">
        <v>101</v>
      </c>
      <c r="B44" s="32">
        <v>2009</v>
      </c>
      <c r="C44" s="32">
        <v>628</v>
      </c>
      <c r="D44" s="32">
        <v>461</v>
      </c>
      <c r="E44" s="32">
        <v>421</v>
      </c>
      <c r="F44" s="29">
        <v>499</v>
      </c>
      <c r="G44" s="11"/>
      <c r="H44" s="11"/>
      <c r="I44" s="11"/>
      <c r="J44" s="11"/>
      <c r="K44" s="11"/>
      <c r="L44" s="11"/>
      <c r="M44" s="11"/>
    </row>
    <row r="45" spans="1:13" x14ac:dyDescent="0.25">
      <c r="G45" s="11"/>
      <c r="H45" s="11"/>
      <c r="I45" s="11"/>
      <c r="J45" s="11"/>
      <c r="K45" s="11"/>
      <c r="L45" s="11"/>
      <c r="M45" s="11"/>
    </row>
    <row r="46" spans="1:13" x14ac:dyDescent="0.25">
      <c r="G46" s="11"/>
      <c r="H46" s="11"/>
      <c r="I46" s="11"/>
      <c r="J46" s="11"/>
      <c r="K46" s="11"/>
      <c r="L46" s="11"/>
      <c r="M46" s="11"/>
    </row>
    <row r="47" spans="1:13" x14ac:dyDescent="0.25">
      <c r="G47" s="11"/>
      <c r="H47" s="11"/>
      <c r="I47" s="11"/>
      <c r="J47" s="11"/>
      <c r="K47" s="11"/>
      <c r="L47" s="11"/>
      <c r="M47" s="11"/>
    </row>
    <row r="48" spans="1:13" x14ac:dyDescent="0.25">
      <c r="G48" s="11"/>
      <c r="H48" s="11"/>
      <c r="I48" s="11"/>
      <c r="J48" s="11"/>
      <c r="K48" s="11"/>
      <c r="L48" s="11"/>
      <c r="M48" s="11"/>
    </row>
    <row r="49" spans="7:13" x14ac:dyDescent="0.25">
      <c r="G49" s="11"/>
      <c r="H49" s="11"/>
      <c r="I49" s="11"/>
      <c r="J49" s="11"/>
      <c r="K49" s="11"/>
      <c r="L49" s="11"/>
      <c r="M49" s="11"/>
    </row>
    <row r="50" spans="7:13" x14ac:dyDescent="0.25">
      <c r="G50" s="11"/>
      <c r="H50" s="11"/>
      <c r="I50" s="11"/>
      <c r="J50" s="11"/>
      <c r="K50" s="11"/>
      <c r="L50" s="11"/>
      <c r="M50" s="11"/>
    </row>
    <row r="51" spans="7:13" x14ac:dyDescent="0.25">
      <c r="G51" s="11"/>
      <c r="H51" s="11"/>
      <c r="I51" s="11"/>
      <c r="J51" s="11"/>
      <c r="K51" s="11"/>
      <c r="L51" s="11"/>
      <c r="M51" s="11"/>
    </row>
    <row r="52" spans="7:13" x14ac:dyDescent="0.25">
      <c r="G52" s="11"/>
      <c r="H52" s="11"/>
      <c r="I52" s="11"/>
      <c r="J52" s="11"/>
      <c r="K52" s="11"/>
      <c r="L52" s="11"/>
      <c r="M52" s="11"/>
    </row>
    <row r="53" spans="7:13" x14ac:dyDescent="0.25">
      <c r="G53" s="11"/>
      <c r="H53" s="11"/>
      <c r="I53" s="11"/>
      <c r="J53" s="11"/>
      <c r="K53" s="11"/>
      <c r="L53" s="11"/>
      <c r="M53" s="11"/>
    </row>
    <row r="54" spans="7:13" x14ac:dyDescent="0.25">
      <c r="G54" s="11"/>
      <c r="H54" s="11"/>
      <c r="I54" s="11"/>
      <c r="J54" s="11"/>
      <c r="K54" s="11"/>
      <c r="L54" s="11"/>
      <c r="M54" s="11"/>
    </row>
  </sheetData>
  <mergeCells count="8">
    <mergeCell ref="A1:F2"/>
    <mergeCell ref="F4:F5"/>
    <mergeCell ref="A3:A5"/>
    <mergeCell ref="B4:B5"/>
    <mergeCell ref="C4:C5"/>
    <mergeCell ref="D4:D5"/>
    <mergeCell ref="E4:E5"/>
    <mergeCell ref="B3:F3"/>
  </mergeCells>
  <phoneticPr fontId="0" type="noConversion"/>
  <pageMargins left="0.75" right="0.75" top="1" bottom="1" header="0.5" footer="0.5"/>
  <pageSetup scale="83" orientation="portrait" r:id="rId1"/>
  <headerFooter alignWithMargins="0">
    <oddFooter>&amp;RCensus Report 1958
Trust Territory of the Pacific Islands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59"/>
  <sheetViews>
    <sheetView view="pageBreakPreview" topLeftCell="A4" zoomScaleNormal="100" zoomScaleSheetLayoutView="100" workbookViewId="0">
      <selection sqref="A1:J2"/>
    </sheetView>
  </sheetViews>
  <sheetFormatPr defaultRowHeight="13.2" x14ac:dyDescent="0.25"/>
  <cols>
    <col min="1" max="1" width="16.44140625" customWidth="1"/>
    <col min="2" max="7" width="12" customWidth="1"/>
  </cols>
  <sheetData>
    <row r="1" spans="1:7" x14ac:dyDescent="0.25">
      <c r="A1" s="101" t="s">
        <v>373</v>
      </c>
      <c r="B1" s="101"/>
      <c r="C1" s="101"/>
      <c r="D1" s="101"/>
      <c r="E1" s="101"/>
      <c r="F1" s="101"/>
      <c r="G1" s="101"/>
    </row>
    <row r="2" spans="1:7" ht="13.8" thickBot="1" x14ac:dyDescent="0.3">
      <c r="A2" s="102"/>
      <c r="B2" s="102"/>
      <c r="C2" s="102"/>
      <c r="D2" s="102"/>
      <c r="E2" s="102"/>
      <c r="F2" s="102"/>
      <c r="G2" s="102"/>
    </row>
    <row r="3" spans="1:7" x14ac:dyDescent="0.25">
      <c r="A3" s="105" t="s">
        <v>398</v>
      </c>
      <c r="B3" s="137" t="s">
        <v>27</v>
      </c>
      <c r="C3" s="138"/>
      <c r="D3" s="138"/>
      <c r="E3" s="137" t="s">
        <v>26</v>
      </c>
      <c r="F3" s="138"/>
      <c r="G3" s="138"/>
    </row>
    <row r="4" spans="1:7" ht="13.8" thickBot="1" x14ac:dyDescent="0.3">
      <c r="A4" s="106"/>
      <c r="B4" s="43" t="s">
        <v>128</v>
      </c>
      <c r="C4" s="42" t="s">
        <v>22</v>
      </c>
      <c r="D4" s="42" t="s">
        <v>23</v>
      </c>
      <c r="E4" s="42" t="s">
        <v>128</v>
      </c>
      <c r="F4" s="67" t="s">
        <v>22</v>
      </c>
      <c r="G4" s="43" t="s">
        <v>23</v>
      </c>
    </row>
    <row r="5" spans="1:7" x14ac:dyDescent="0.25">
      <c r="A5" s="84" t="s">
        <v>89</v>
      </c>
      <c r="B5" s="82">
        <f t="shared" ref="B5:D27" si="0">B35+B65+B95+B125+B155+B185+B215+B245+B275+B305</f>
        <v>28327</v>
      </c>
      <c r="C5" s="82">
        <f t="shared" si="0"/>
        <v>14425</v>
      </c>
      <c r="D5" s="82">
        <f t="shared" si="0"/>
        <v>13902</v>
      </c>
      <c r="E5" s="85">
        <f>B5*100/B$5</f>
        <v>100</v>
      </c>
      <c r="F5" s="85">
        <f>C5*100/C$5</f>
        <v>100</v>
      </c>
      <c r="G5" s="85">
        <f>D5*100/D$5</f>
        <v>100</v>
      </c>
    </row>
    <row r="6" spans="1:7" x14ac:dyDescent="0.25">
      <c r="A6" t="s">
        <v>103</v>
      </c>
      <c r="B6" s="27">
        <f t="shared" si="0"/>
        <v>952</v>
      </c>
      <c r="C6" s="27">
        <f t="shared" si="0"/>
        <v>478</v>
      </c>
      <c r="D6" s="27">
        <f t="shared" si="0"/>
        <v>474</v>
      </c>
      <c r="E6" s="50">
        <f t="shared" ref="E6:E29" si="1">B6*100/B$5</f>
        <v>3.3607512267448016</v>
      </c>
      <c r="F6" s="50">
        <f t="shared" ref="F6:F29" si="2">C6*100/C$5</f>
        <v>3.3136915077989602</v>
      </c>
      <c r="G6" s="50">
        <f t="shared" ref="G6:G29" si="3">D6*100/D$5</f>
        <v>3.4095813552006904</v>
      </c>
    </row>
    <row r="7" spans="1:7" x14ac:dyDescent="0.25">
      <c r="A7" t="s">
        <v>104</v>
      </c>
      <c r="B7" s="27">
        <f t="shared" si="0"/>
        <v>899</v>
      </c>
      <c r="C7" s="27">
        <f t="shared" si="0"/>
        <v>446</v>
      </c>
      <c r="D7" s="27">
        <f t="shared" si="0"/>
        <v>453</v>
      </c>
      <c r="E7" s="50">
        <f t="shared" si="1"/>
        <v>3.1736505807180428</v>
      </c>
      <c r="F7" s="50">
        <f t="shared" si="2"/>
        <v>3.0918544194107453</v>
      </c>
      <c r="G7" s="50">
        <f t="shared" si="3"/>
        <v>3.2585239533880017</v>
      </c>
    </row>
    <row r="8" spans="1:7" x14ac:dyDescent="0.25">
      <c r="A8" t="s">
        <v>105</v>
      </c>
      <c r="B8" s="27">
        <f t="shared" si="0"/>
        <v>5368</v>
      </c>
      <c r="C8" s="27">
        <f t="shared" si="0"/>
        <v>2481</v>
      </c>
      <c r="D8" s="27">
        <f t="shared" si="0"/>
        <v>2887</v>
      </c>
      <c r="E8" s="50">
        <f t="shared" si="1"/>
        <v>18.950118261729092</v>
      </c>
      <c r="F8" s="50">
        <f t="shared" si="2"/>
        <v>17.199306759098786</v>
      </c>
      <c r="G8" s="50">
        <f t="shared" si="3"/>
        <v>20.766796144439649</v>
      </c>
    </row>
    <row r="9" spans="1:7" x14ac:dyDescent="0.25">
      <c r="A9" t="s">
        <v>106</v>
      </c>
      <c r="B9" s="27">
        <f t="shared" si="0"/>
        <v>707</v>
      </c>
      <c r="C9" s="27">
        <f t="shared" si="0"/>
        <v>367</v>
      </c>
      <c r="D9" s="27">
        <f t="shared" si="0"/>
        <v>340</v>
      </c>
      <c r="E9" s="50">
        <f t="shared" si="1"/>
        <v>2.4958520139795954</v>
      </c>
      <c r="F9" s="50">
        <f t="shared" si="2"/>
        <v>2.5441941074523395</v>
      </c>
      <c r="G9" s="50">
        <f t="shared" si="3"/>
        <v>2.4456912674435332</v>
      </c>
    </row>
    <row r="10" spans="1:7" x14ac:dyDescent="0.25">
      <c r="A10" t="s">
        <v>107</v>
      </c>
      <c r="B10" s="27">
        <f t="shared" si="0"/>
        <v>3286</v>
      </c>
      <c r="C10" s="27">
        <f t="shared" si="0"/>
        <v>1962</v>
      </c>
      <c r="D10" s="27">
        <f t="shared" si="0"/>
        <v>1324</v>
      </c>
      <c r="E10" s="50">
        <f t="shared" si="1"/>
        <v>11.600240053659054</v>
      </c>
      <c r="F10" s="50">
        <f t="shared" si="2"/>
        <v>13.601386481802427</v>
      </c>
      <c r="G10" s="50">
        <f t="shared" si="3"/>
        <v>9.5238095238095237</v>
      </c>
    </row>
    <row r="11" spans="1:7" x14ac:dyDescent="0.25">
      <c r="A11" t="s">
        <v>108</v>
      </c>
      <c r="B11" s="27">
        <f t="shared" si="0"/>
        <v>541</v>
      </c>
      <c r="C11" s="27">
        <f t="shared" si="0"/>
        <v>280</v>
      </c>
      <c r="D11" s="27">
        <f t="shared" si="0"/>
        <v>261</v>
      </c>
      <c r="E11" s="50">
        <f t="shared" si="1"/>
        <v>1.9098386698203127</v>
      </c>
      <c r="F11" s="50">
        <f t="shared" si="2"/>
        <v>1.9410745233968805</v>
      </c>
      <c r="G11" s="50">
        <f t="shared" si="3"/>
        <v>1.8774277082434183</v>
      </c>
    </row>
    <row r="12" spans="1:7" x14ac:dyDescent="0.25">
      <c r="A12" t="s">
        <v>109</v>
      </c>
      <c r="B12" s="27">
        <f t="shared" si="0"/>
        <v>810</v>
      </c>
      <c r="C12" s="27">
        <f t="shared" si="0"/>
        <v>494</v>
      </c>
      <c r="D12" s="27">
        <f t="shared" si="0"/>
        <v>316</v>
      </c>
      <c r="E12" s="50">
        <f t="shared" si="1"/>
        <v>2.859462703427825</v>
      </c>
      <c r="F12" s="50">
        <f t="shared" si="2"/>
        <v>3.4246100519930676</v>
      </c>
      <c r="G12" s="50">
        <f t="shared" si="3"/>
        <v>2.2730542368004603</v>
      </c>
    </row>
    <row r="13" spans="1:7" x14ac:dyDescent="0.25">
      <c r="A13" t="s">
        <v>110</v>
      </c>
      <c r="B13" s="27">
        <f t="shared" si="0"/>
        <v>1599</v>
      </c>
      <c r="C13" s="27">
        <f t="shared" si="0"/>
        <v>1088</v>
      </c>
      <c r="D13" s="27">
        <f t="shared" si="0"/>
        <v>511</v>
      </c>
      <c r="E13" s="50">
        <f t="shared" si="1"/>
        <v>5.6447911886186324</v>
      </c>
      <c r="F13" s="50">
        <f t="shared" si="2"/>
        <v>7.5424610051993071</v>
      </c>
      <c r="G13" s="50">
        <f t="shared" si="3"/>
        <v>3.6757301107754281</v>
      </c>
    </row>
    <row r="14" spans="1:7" x14ac:dyDescent="0.25">
      <c r="A14" t="s">
        <v>111</v>
      </c>
      <c r="B14" s="27">
        <f t="shared" si="0"/>
        <v>1023</v>
      </c>
      <c r="C14" s="27">
        <f t="shared" si="0"/>
        <v>625</v>
      </c>
      <c r="D14" s="27">
        <f t="shared" si="0"/>
        <v>398</v>
      </c>
      <c r="E14" s="50">
        <f t="shared" si="1"/>
        <v>3.6113954884032902</v>
      </c>
      <c r="F14" s="50">
        <f t="shared" si="2"/>
        <v>4.3327556325823222</v>
      </c>
      <c r="G14" s="50">
        <f t="shared" si="3"/>
        <v>2.8628974248309595</v>
      </c>
    </row>
    <row r="15" spans="1:7" x14ac:dyDescent="0.25">
      <c r="A15" t="s">
        <v>112</v>
      </c>
      <c r="B15" s="27">
        <f t="shared" si="0"/>
        <v>204</v>
      </c>
      <c r="C15" s="27">
        <f t="shared" si="0"/>
        <v>132</v>
      </c>
      <c r="D15" s="27">
        <f t="shared" si="0"/>
        <v>72</v>
      </c>
      <c r="E15" s="50">
        <f t="shared" si="1"/>
        <v>0.72016097715960037</v>
      </c>
      <c r="F15" s="50">
        <f t="shared" si="2"/>
        <v>0.91507798960138653</v>
      </c>
      <c r="G15" s="50">
        <f t="shared" si="3"/>
        <v>0.5179110919292188</v>
      </c>
    </row>
    <row r="16" spans="1:7" x14ac:dyDescent="0.25">
      <c r="A16" t="s">
        <v>113</v>
      </c>
      <c r="B16" s="27">
        <f t="shared" si="0"/>
        <v>747</v>
      </c>
      <c r="C16" s="27">
        <f t="shared" si="0"/>
        <v>544</v>
      </c>
      <c r="D16" s="27">
        <f t="shared" si="0"/>
        <v>203</v>
      </c>
      <c r="E16" s="50">
        <f t="shared" si="1"/>
        <v>2.6370600487167719</v>
      </c>
      <c r="F16" s="50">
        <f t="shared" si="2"/>
        <v>3.7712305025996535</v>
      </c>
      <c r="G16" s="50">
        <f t="shared" si="3"/>
        <v>1.4602215508559919</v>
      </c>
    </row>
    <row r="17" spans="1:7" x14ac:dyDescent="0.25">
      <c r="A17" t="s">
        <v>114</v>
      </c>
      <c r="B17" s="27">
        <f t="shared" si="0"/>
        <v>252</v>
      </c>
      <c r="C17" s="27">
        <f t="shared" si="0"/>
        <v>206</v>
      </c>
      <c r="D17" s="27">
        <f t="shared" si="0"/>
        <v>46</v>
      </c>
      <c r="E17" s="50">
        <f t="shared" si="1"/>
        <v>0.88961061884421222</v>
      </c>
      <c r="F17" s="50">
        <f t="shared" si="2"/>
        <v>1.4280762564991334</v>
      </c>
      <c r="G17" s="50">
        <f t="shared" si="3"/>
        <v>0.33088764206588978</v>
      </c>
    </row>
    <row r="18" spans="1:7" x14ac:dyDescent="0.25">
      <c r="A18" t="s">
        <v>115</v>
      </c>
      <c r="B18" s="27">
        <f t="shared" si="0"/>
        <v>172</v>
      </c>
      <c r="C18" s="27">
        <f t="shared" si="0"/>
        <v>125</v>
      </c>
      <c r="D18" s="27">
        <f t="shared" si="0"/>
        <v>47</v>
      </c>
      <c r="E18" s="50">
        <f t="shared" si="1"/>
        <v>0.60719454936985917</v>
      </c>
      <c r="F18" s="50">
        <f t="shared" si="2"/>
        <v>0.86655112651646449</v>
      </c>
      <c r="G18" s="50">
        <f t="shared" si="3"/>
        <v>0.33808085167601781</v>
      </c>
    </row>
    <row r="19" spans="1:7" x14ac:dyDescent="0.25">
      <c r="A19" t="s">
        <v>116</v>
      </c>
      <c r="B19" s="27">
        <f t="shared" si="0"/>
        <v>83</v>
      </c>
      <c r="C19" s="27">
        <f t="shared" si="0"/>
        <v>67</v>
      </c>
      <c r="D19" s="27">
        <f t="shared" si="0"/>
        <v>16</v>
      </c>
      <c r="E19" s="50">
        <f t="shared" si="1"/>
        <v>0.29300667207964132</v>
      </c>
      <c r="F19" s="50">
        <f t="shared" si="2"/>
        <v>0.46447140381282498</v>
      </c>
      <c r="G19" s="50">
        <f t="shared" si="3"/>
        <v>0.11509135376204863</v>
      </c>
    </row>
    <row r="20" spans="1:7" x14ac:dyDescent="0.25">
      <c r="A20" t="s">
        <v>117</v>
      </c>
      <c r="B20" s="27">
        <f t="shared" si="0"/>
        <v>28</v>
      </c>
      <c r="C20" s="27">
        <f t="shared" si="0"/>
        <v>23</v>
      </c>
      <c r="D20" s="27">
        <f t="shared" si="0"/>
        <v>5</v>
      </c>
      <c r="E20" s="50">
        <f t="shared" si="1"/>
        <v>9.8845624316023575E-2</v>
      </c>
      <c r="F20" s="50">
        <f t="shared" si="2"/>
        <v>0.15944540727902945</v>
      </c>
      <c r="G20" s="50">
        <f t="shared" si="3"/>
        <v>3.5966048050640194E-2</v>
      </c>
    </row>
    <row r="21" spans="1:7" x14ac:dyDescent="0.25">
      <c r="A21" t="s">
        <v>118</v>
      </c>
      <c r="B21" s="27">
        <f t="shared" si="0"/>
        <v>8</v>
      </c>
      <c r="C21" s="27">
        <f t="shared" si="0"/>
        <v>7</v>
      </c>
      <c r="D21" s="27">
        <f t="shared" si="0"/>
        <v>1</v>
      </c>
      <c r="E21" s="50">
        <f t="shared" si="1"/>
        <v>2.824160694743531E-2</v>
      </c>
      <c r="F21" s="50">
        <f t="shared" si="2"/>
        <v>4.852686308492201E-2</v>
      </c>
      <c r="G21" s="50">
        <f t="shared" si="3"/>
        <v>7.1932096101280391E-3</v>
      </c>
    </row>
    <row r="22" spans="1:7" x14ac:dyDescent="0.25">
      <c r="A22" t="s">
        <v>119</v>
      </c>
      <c r="B22" s="27">
        <f t="shared" si="0"/>
        <v>35</v>
      </c>
      <c r="C22" s="27">
        <f t="shared" si="0"/>
        <v>25</v>
      </c>
      <c r="D22" s="27">
        <f t="shared" si="0"/>
        <v>10</v>
      </c>
      <c r="E22" s="50">
        <f t="shared" si="1"/>
        <v>0.12355703039502948</v>
      </c>
      <c r="F22" s="50">
        <f t="shared" si="2"/>
        <v>0.1733102253032929</v>
      </c>
      <c r="G22" s="50">
        <f t="shared" si="3"/>
        <v>7.1932096101280388E-2</v>
      </c>
    </row>
    <row r="23" spans="1:7" x14ac:dyDescent="0.25">
      <c r="A23" t="s">
        <v>120</v>
      </c>
      <c r="B23" s="27">
        <f t="shared" si="0"/>
        <v>74</v>
      </c>
      <c r="C23" s="27">
        <f t="shared" si="0"/>
        <v>53</v>
      </c>
      <c r="D23" s="27">
        <f t="shared" si="0"/>
        <v>21</v>
      </c>
      <c r="E23" s="50">
        <f t="shared" si="1"/>
        <v>0.26123486426377662</v>
      </c>
      <c r="F23" s="50">
        <f t="shared" si="2"/>
        <v>0.36741767764298094</v>
      </c>
      <c r="G23" s="50">
        <f t="shared" si="3"/>
        <v>0.15105740181268881</v>
      </c>
    </row>
    <row r="24" spans="1:7" x14ac:dyDescent="0.25">
      <c r="A24" t="s">
        <v>121</v>
      </c>
      <c r="B24" s="27">
        <f t="shared" si="0"/>
        <v>131</v>
      </c>
      <c r="C24" s="27">
        <f t="shared" si="0"/>
        <v>94</v>
      </c>
      <c r="D24" s="27">
        <f t="shared" si="0"/>
        <v>37</v>
      </c>
      <c r="E24" s="50">
        <f t="shared" si="1"/>
        <v>0.46245631376425317</v>
      </c>
      <c r="F24" s="50">
        <f t="shared" si="2"/>
        <v>0.65164644714038134</v>
      </c>
      <c r="G24" s="50">
        <f t="shared" si="3"/>
        <v>0.26614875557473744</v>
      </c>
    </row>
    <row r="25" spans="1:7" x14ac:dyDescent="0.25">
      <c r="A25" t="s">
        <v>122</v>
      </c>
      <c r="B25" s="27">
        <f t="shared" si="0"/>
        <v>80</v>
      </c>
      <c r="C25" s="27">
        <f t="shared" si="0"/>
        <v>52</v>
      </c>
      <c r="D25" s="27">
        <f t="shared" si="0"/>
        <v>28</v>
      </c>
      <c r="E25" s="50">
        <f t="shared" si="1"/>
        <v>0.2824160694743531</v>
      </c>
      <c r="F25" s="50">
        <f t="shared" si="2"/>
        <v>0.36048526863084923</v>
      </c>
      <c r="G25" s="50">
        <f t="shared" si="3"/>
        <v>0.2014098690835851</v>
      </c>
    </row>
    <row r="26" spans="1:7" x14ac:dyDescent="0.25">
      <c r="A26" t="s">
        <v>123</v>
      </c>
      <c r="B26" s="27">
        <f t="shared" si="0"/>
        <v>125</v>
      </c>
      <c r="C26" s="27">
        <f t="shared" si="0"/>
        <v>71</v>
      </c>
      <c r="D26" s="27">
        <f t="shared" si="0"/>
        <v>54</v>
      </c>
      <c r="E26" s="50">
        <f t="shared" si="1"/>
        <v>0.44127510855367669</v>
      </c>
      <c r="F26" s="50">
        <f t="shared" si="2"/>
        <v>0.49220103986135183</v>
      </c>
      <c r="G26" s="50">
        <f t="shared" si="3"/>
        <v>0.38843331894691413</v>
      </c>
    </row>
    <row r="27" spans="1:7" x14ac:dyDescent="0.25">
      <c r="A27" t="s">
        <v>124</v>
      </c>
      <c r="B27" s="27">
        <f t="shared" si="0"/>
        <v>70</v>
      </c>
      <c r="C27" s="27">
        <f t="shared" si="0"/>
        <v>32</v>
      </c>
      <c r="D27" s="27">
        <f t="shared" si="0"/>
        <v>38</v>
      </c>
      <c r="E27" s="50">
        <f t="shared" si="1"/>
        <v>0.24711406079005896</v>
      </c>
      <c r="F27" s="50">
        <f t="shared" si="2"/>
        <v>0.22183708838821489</v>
      </c>
      <c r="G27" s="50">
        <f t="shared" si="3"/>
        <v>0.27334196518486548</v>
      </c>
    </row>
    <row r="28" spans="1:7" x14ac:dyDescent="0.25">
      <c r="A28" t="s">
        <v>125</v>
      </c>
      <c r="B28" s="27">
        <f t="shared" ref="B28:D29" si="4">B58+B88+B118+B148+B178+B208+B238+B268+B298+B328</f>
        <v>80</v>
      </c>
      <c r="C28" s="27">
        <f t="shared" si="4"/>
        <v>46</v>
      </c>
      <c r="D28" s="27">
        <f t="shared" si="4"/>
        <v>34</v>
      </c>
      <c r="E28" s="50">
        <f t="shared" si="1"/>
        <v>0.2824160694743531</v>
      </c>
      <c r="F28" s="50">
        <f t="shared" si="2"/>
        <v>0.3188908145580589</v>
      </c>
      <c r="G28" s="50">
        <f t="shared" si="3"/>
        <v>0.24456912674435333</v>
      </c>
    </row>
    <row r="29" spans="1:7" ht="13.8" thickBot="1" x14ac:dyDescent="0.3">
      <c r="A29" s="6" t="s">
        <v>126</v>
      </c>
      <c r="B29" s="29">
        <f t="shared" si="4"/>
        <v>11053</v>
      </c>
      <c r="C29" s="29">
        <f t="shared" si="4"/>
        <v>4727</v>
      </c>
      <c r="D29" s="29">
        <f t="shared" si="4"/>
        <v>6326</v>
      </c>
      <c r="E29" s="35">
        <f t="shared" si="1"/>
        <v>39.019310198750311</v>
      </c>
      <c r="F29" s="35">
        <f t="shared" si="2"/>
        <v>32.769497400346623</v>
      </c>
      <c r="G29" s="35">
        <f t="shared" si="3"/>
        <v>45.504243993669974</v>
      </c>
    </row>
    <row r="31" spans="1:7" x14ac:dyDescent="0.25">
      <c r="A31" s="101" t="s">
        <v>373</v>
      </c>
      <c r="B31" s="101"/>
      <c r="C31" s="101"/>
      <c r="D31" s="101"/>
      <c r="E31" s="101"/>
      <c r="F31" s="101"/>
      <c r="G31" s="101"/>
    </row>
    <row r="32" spans="1:7" ht="13.8" thickBot="1" x14ac:dyDescent="0.3">
      <c r="A32" s="102"/>
      <c r="B32" s="102"/>
      <c r="C32" s="102"/>
      <c r="D32" s="102"/>
      <c r="E32" s="102"/>
      <c r="F32" s="102"/>
      <c r="G32" s="102"/>
    </row>
    <row r="33" spans="1:7" ht="12.75" customHeight="1" x14ac:dyDescent="0.25">
      <c r="A33" s="105" t="s">
        <v>44</v>
      </c>
      <c r="B33" s="137" t="s">
        <v>27</v>
      </c>
      <c r="C33" s="138"/>
      <c r="D33" s="138"/>
      <c r="E33" s="137" t="s">
        <v>26</v>
      </c>
      <c r="F33" s="138"/>
      <c r="G33" s="138"/>
    </row>
    <row r="34" spans="1:7" ht="13.8" thickBot="1" x14ac:dyDescent="0.3">
      <c r="A34" s="106"/>
      <c r="B34" s="43" t="s">
        <v>128</v>
      </c>
      <c r="C34" s="42" t="s">
        <v>22</v>
      </c>
      <c r="D34" s="42" t="s">
        <v>23</v>
      </c>
      <c r="E34" s="42" t="s">
        <v>128</v>
      </c>
      <c r="F34" s="67" t="s">
        <v>22</v>
      </c>
      <c r="G34" s="43" t="s">
        <v>23</v>
      </c>
    </row>
    <row r="35" spans="1:7" x14ac:dyDescent="0.25">
      <c r="A35" s="84" t="s">
        <v>127</v>
      </c>
      <c r="B35" s="82">
        <f>C35+D35</f>
        <v>1951</v>
      </c>
      <c r="C35" s="82">
        <f>SUM(C36:C59)</f>
        <v>972</v>
      </c>
      <c r="D35" s="82">
        <f>SUM(D36:D59)</f>
        <v>979</v>
      </c>
      <c r="E35" s="85">
        <f>B35*100/B$35</f>
        <v>100</v>
      </c>
      <c r="F35" s="85">
        <f>C35*100/C$35</f>
        <v>100</v>
      </c>
      <c r="G35" s="85">
        <f>D35*100/D$35</f>
        <v>100</v>
      </c>
    </row>
    <row r="36" spans="1:7" x14ac:dyDescent="0.25">
      <c r="A36" t="s">
        <v>103</v>
      </c>
      <c r="B36" s="27">
        <f t="shared" ref="B36:B59" si="5">C36+D36</f>
        <v>26</v>
      </c>
      <c r="C36" s="27">
        <v>12</v>
      </c>
      <c r="D36" s="27">
        <v>14</v>
      </c>
      <c r="E36" s="50">
        <f t="shared" ref="E36:E59" si="6">B36*100/B$35</f>
        <v>1.3326499231163507</v>
      </c>
      <c r="F36" s="50">
        <f t="shared" ref="F36:F59" si="7">C36*100/C$35</f>
        <v>1.2345679012345678</v>
      </c>
      <c r="G36" s="50">
        <f t="shared" ref="G36:G59" si="8">D36*100/D$35</f>
        <v>1.4300306435137895</v>
      </c>
    </row>
    <row r="37" spans="1:7" x14ac:dyDescent="0.25">
      <c r="A37" t="s">
        <v>104</v>
      </c>
      <c r="B37" s="27">
        <f t="shared" si="5"/>
        <v>55</v>
      </c>
      <c r="C37" s="27">
        <v>27</v>
      </c>
      <c r="D37" s="27">
        <v>28</v>
      </c>
      <c r="E37" s="50">
        <f t="shared" si="6"/>
        <v>2.8190671450538187</v>
      </c>
      <c r="F37" s="50">
        <f t="shared" si="7"/>
        <v>2.7777777777777777</v>
      </c>
      <c r="G37" s="50">
        <f t="shared" si="8"/>
        <v>2.860061287027579</v>
      </c>
    </row>
    <row r="38" spans="1:7" x14ac:dyDescent="0.25">
      <c r="A38" t="s">
        <v>105</v>
      </c>
      <c r="B38" s="27">
        <f t="shared" si="5"/>
        <v>408</v>
      </c>
      <c r="C38" s="27">
        <v>174</v>
      </c>
      <c r="D38" s="27">
        <v>234</v>
      </c>
      <c r="E38" s="50">
        <f t="shared" si="6"/>
        <v>20.912352639671962</v>
      </c>
      <c r="F38" s="50">
        <f t="shared" si="7"/>
        <v>17.901234567901234</v>
      </c>
      <c r="G38" s="50">
        <f t="shared" si="8"/>
        <v>23.901940755873341</v>
      </c>
    </row>
    <row r="39" spans="1:7" x14ac:dyDescent="0.25">
      <c r="A39" t="s">
        <v>106</v>
      </c>
      <c r="B39" s="27">
        <f t="shared" si="5"/>
        <v>112</v>
      </c>
      <c r="C39" s="27">
        <v>60</v>
      </c>
      <c r="D39" s="27">
        <v>52</v>
      </c>
      <c r="E39" s="50">
        <f t="shared" si="6"/>
        <v>5.7406458226550487</v>
      </c>
      <c r="F39" s="50">
        <f t="shared" si="7"/>
        <v>6.1728395061728394</v>
      </c>
      <c r="G39" s="50">
        <f t="shared" si="8"/>
        <v>5.3115423901940755</v>
      </c>
    </row>
    <row r="40" spans="1:7" x14ac:dyDescent="0.25">
      <c r="A40" t="s">
        <v>107</v>
      </c>
      <c r="B40" s="27">
        <f t="shared" si="5"/>
        <v>803</v>
      </c>
      <c r="C40" s="27">
        <v>417</v>
      </c>
      <c r="D40" s="27">
        <v>386</v>
      </c>
      <c r="E40" s="50">
        <f t="shared" si="6"/>
        <v>41.158380317785749</v>
      </c>
      <c r="F40" s="50">
        <f t="shared" si="7"/>
        <v>42.901234567901234</v>
      </c>
      <c r="G40" s="50">
        <f t="shared" si="8"/>
        <v>39.427987742594482</v>
      </c>
    </row>
    <row r="41" spans="1:7" x14ac:dyDescent="0.25">
      <c r="A41" t="s">
        <v>108</v>
      </c>
      <c r="B41" s="27">
        <f t="shared" si="5"/>
        <v>128</v>
      </c>
      <c r="C41" s="27">
        <v>83</v>
      </c>
      <c r="D41" s="27">
        <v>45</v>
      </c>
      <c r="E41" s="50">
        <f t="shared" si="6"/>
        <v>6.5607380830343418</v>
      </c>
      <c r="F41" s="50">
        <f t="shared" si="7"/>
        <v>8.5390946502057616</v>
      </c>
      <c r="G41" s="50">
        <f t="shared" si="8"/>
        <v>4.5965270684371804</v>
      </c>
    </row>
    <row r="42" spans="1:7" x14ac:dyDescent="0.25">
      <c r="A42" t="s">
        <v>109</v>
      </c>
      <c r="B42" s="27">
        <f t="shared" si="5"/>
        <v>79</v>
      </c>
      <c r="C42" s="27">
        <v>42</v>
      </c>
      <c r="D42" s="27">
        <v>37</v>
      </c>
      <c r="E42" s="50">
        <f t="shared" si="6"/>
        <v>4.0492055356227574</v>
      </c>
      <c r="F42" s="50">
        <f t="shared" si="7"/>
        <v>4.3209876543209873</v>
      </c>
      <c r="G42" s="50">
        <f t="shared" si="8"/>
        <v>3.7793667007150153</v>
      </c>
    </row>
    <row r="43" spans="1:7" x14ac:dyDescent="0.25">
      <c r="A43" t="s">
        <v>110</v>
      </c>
      <c r="B43" s="27">
        <f t="shared" si="5"/>
        <v>67</v>
      </c>
      <c r="C43" s="27">
        <v>42</v>
      </c>
      <c r="D43" s="27">
        <v>25</v>
      </c>
      <c r="E43" s="50">
        <f t="shared" si="6"/>
        <v>3.4341363403382879</v>
      </c>
      <c r="F43" s="50">
        <f t="shared" si="7"/>
        <v>4.3209876543209873</v>
      </c>
      <c r="G43" s="50">
        <f t="shared" si="8"/>
        <v>2.5536261491317673</v>
      </c>
    </row>
    <row r="44" spans="1:7" x14ac:dyDescent="0.25">
      <c r="A44" t="s">
        <v>111</v>
      </c>
      <c r="B44" s="27">
        <f t="shared" si="5"/>
        <v>35</v>
      </c>
      <c r="C44" s="27">
        <v>17</v>
      </c>
      <c r="D44" s="27">
        <v>18</v>
      </c>
      <c r="E44" s="50">
        <f t="shared" si="6"/>
        <v>1.7939518195797026</v>
      </c>
      <c r="F44" s="50">
        <f t="shared" si="7"/>
        <v>1.7489711934156378</v>
      </c>
      <c r="G44" s="50">
        <f t="shared" si="8"/>
        <v>1.8386108273748722</v>
      </c>
    </row>
    <row r="45" spans="1:7" x14ac:dyDescent="0.25">
      <c r="A45" t="s">
        <v>112</v>
      </c>
      <c r="B45" s="27">
        <f t="shared" si="5"/>
        <v>7</v>
      </c>
      <c r="C45" s="27">
        <v>5</v>
      </c>
      <c r="D45" s="27">
        <v>2</v>
      </c>
      <c r="E45" s="50">
        <f t="shared" si="6"/>
        <v>0.35879036391594055</v>
      </c>
      <c r="F45" s="50">
        <f t="shared" si="7"/>
        <v>0.51440329218106995</v>
      </c>
      <c r="G45" s="50">
        <f t="shared" si="8"/>
        <v>0.20429009193054137</v>
      </c>
    </row>
    <row r="46" spans="1:7" x14ac:dyDescent="0.25">
      <c r="A46" t="s">
        <v>113</v>
      </c>
      <c r="B46" s="27">
        <f t="shared" si="5"/>
        <v>6</v>
      </c>
      <c r="C46" s="27">
        <v>6</v>
      </c>
      <c r="D46" s="27">
        <v>0</v>
      </c>
      <c r="E46" s="50">
        <f t="shared" si="6"/>
        <v>0.30753459764223473</v>
      </c>
      <c r="F46" s="50">
        <f t="shared" si="7"/>
        <v>0.61728395061728392</v>
      </c>
      <c r="G46" s="50">
        <f t="shared" si="8"/>
        <v>0</v>
      </c>
    </row>
    <row r="47" spans="1:7" x14ac:dyDescent="0.25">
      <c r="A47" t="s">
        <v>114</v>
      </c>
      <c r="B47" s="27">
        <f t="shared" si="5"/>
        <v>5</v>
      </c>
      <c r="C47" s="27">
        <v>3</v>
      </c>
      <c r="D47" s="27">
        <v>2</v>
      </c>
      <c r="E47" s="50">
        <f t="shared" si="6"/>
        <v>0.25627883136852897</v>
      </c>
      <c r="F47" s="50">
        <f t="shared" si="7"/>
        <v>0.30864197530864196</v>
      </c>
      <c r="G47" s="50">
        <f t="shared" si="8"/>
        <v>0.20429009193054137</v>
      </c>
    </row>
    <row r="48" spans="1:7" x14ac:dyDescent="0.25">
      <c r="A48" t="s">
        <v>115</v>
      </c>
      <c r="B48" s="27">
        <f t="shared" si="5"/>
        <v>13</v>
      </c>
      <c r="C48" s="27">
        <v>7</v>
      </c>
      <c r="D48" s="27">
        <v>6</v>
      </c>
      <c r="E48" s="50">
        <f t="shared" si="6"/>
        <v>0.66632496155817533</v>
      </c>
      <c r="F48" s="50">
        <f t="shared" si="7"/>
        <v>0.72016460905349799</v>
      </c>
      <c r="G48" s="50">
        <f t="shared" si="8"/>
        <v>0.61287027579162412</v>
      </c>
    </row>
    <row r="49" spans="1:7" x14ac:dyDescent="0.25">
      <c r="A49" t="s">
        <v>116</v>
      </c>
      <c r="B49" s="27">
        <f t="shared" si="5"/>
        <v>2</v>
      </c>
      <c r="C49" s="27">
        <v>2</v>
      </c>
      <c r="D49" s="27">
        <v>0</v>
      </c>
      <c r="E49" s="50">
        <f t="shared" si="6"/>
        <v>0.10251153254741159</v>
      </c>
      <c r="F49" s="50">
        <f t="shared" si="7"/>
        <v>0.20576131687242799</v>
      </c>
      <c r="G49" s="50">
        <f t="shared" si="8"/>
        <v>0</v>
      </c>
    </row>
    <row r="50" spans="1:7" x14ac:dyDescent="0.25">
      <c r="A50" t="s">
        <v>117</v>
      </c>
      <c r="B50" s="27">
        <f t="shared" si="5"/>
        <v>2</v>
      </c>
      <c r="C50" s="27">
        <v>2</v>
      </c>
      <c r="D50" s="27">
        <v>0</v>
      </c>
      <c r="E50" s="50">
        <f t="shared" si="6"/>
        <v>0.10251153254741159</v>
      </c>
      <c r="F50" s="50">
        <f t="shared" si="7"/>
        <v>0.20576131687242799</v>
      </c>
      <c r="G50" s="50">
        <f t="shared" si="8"/>
        <v>0</v>
      </c>
    </row>
    <row r="51" spans="1:7" x14ac:dyDescent="0.25">
      <c r="A51" t="s">
        <v>118</v>
      </c>
      <c r="B51" s="27">
        <f t="shared" si="5"/>
        <v>3</v>
      </c>
      <c r="C51" s="27">
        <v>3</v>
      </c>
      <c r="D51" s="27">
        <v>0</v>
      </c>
      <c r="E51" s="50">
        <f t="shared" si="6"/>
        <v>0.15376729882111737</v>
      </c>
      <c r="F51" s="50">
        <f t="shared" si="7"/>
        <v>0.30864197530864196</v>
      </c>
      <c r="G51" s="50">
        <f t="shared" si="8"/>
        <v>0</v>
      </c>
    </row>
    <row r="52" spans="1:7" x14ac:dyDescent="0.25">
      <c r="A52" t="s">
        <v>119</v>
      </c>
      <c r="B52" s="27">
        <f t="shared" si="5"/>
        <v>2</v>
      </c>
      <c r="C52" s="27">
        <v>2</v>
      </c>
      <c r="D52" s="27">
        <v>0</v>
      </c>
      <c r="E52" s="50">
        <f t="shared" si="6"/>
        <v>0.10251153254741159</v>
      </c>
      <c r="F52" s="50">
        <f t="shared" si="7"/>
        <v>0.20576131687242799</v>
      </c>
      <c r="G52" s="50">
        <f t="shared" si="8"/>
        <v>0</v>
      </c>
    </row>
    <row r="53" spans="1:7" ht="12.75" customHeight="1" x14ac:dyDescent="0.25">
      <c r="A53" t="s">
        <v>120</v>
      </c>
      <c r="B53" s="27">
        <f t="shared" si="5"/>
        <v>0</v>
      </c>
      <c r="C53" s="27">
        <v>0</v>
      </c>
      <c r="D53" s="27">
        <v>0</v>
      </c>
      <c r="E53" s="50">
        <f t="shared" si="6"/>
        <v>0</v>
      </c>
      <c r="F53" s="50">
        <f t="shared" si="7"/>
        <v>0</v>
      </c>
      <c r="G53" s="50">
        <f t="shared" si="8"/>
        <v>0</v>
      </c>
    </row>
    <row r="54" spans="1:7" x14ac:dyDescent="0.25">
      <c r="A54" t="s">
        <v>121</v>
      </c>
      <c r="B54" s="27">
        <f t="shared" si="5"/>
        <v>0</v>
      </c>
      <c r="C54" s="27">
        <v>0</v>
      </c>
      <c r="D54" s="27">
        <v>0</v>
      </c>
      <c r="E54" s="50">
        <f t="shared" si="6"/>
        <v>0</v>
      </c>
      <c r="F54" s="50">
        <f t="shared" si="7"/>
        <v>0</v>
      </c>
      <c r="G54" s="50">
        <f t="shared" si="8"/>
        <v>0</v>
      </c>
    </row>
    <row r="55" spans="1:7" x14ac:dyDescent="0.25">
      <c r="A55" t="s">
        <v>122</v>
      </c>
      <c r="B55" s="27">
        <f t="shared" si="5"/>
        <v>0</v>
      </c>
      <c r="C55" s="27">
        <v>0</v>
      </c>
      <c r="D55" s="27">
        <v>0</v>
      </c>
      <c r="E55" s="50">
        <f t="shared" si="6"/>
        <v>0</v>
      </c>
      <c r="F55" s="50">
        <f t="shared" si="7"/>
        <v>0</v>
      </c>
      <c r="G55" s="50">
        <f t="shared" si="8"/>
        <v>0</v>
      </c>
    </row>
    <row r="56" spans="1:7" x14ac:dyDescent="0.25">
      <c r="A56" t="s">
        <v>123</v>
      </c>
      <c r="B56" s="27">
        <f t="shared" si="5"/>
        <v>0</v>
      </c>
      <c r="C56" s="27">
        <v>0</v>
      </c>
      <c r="D56" s="27">
        <v>0</v>
      </c>
      <c r="E56" s="50">
        <f t="shared" si="6"/>
        <v>0</v>
      </c>
      <c r="F56" s="50">
        <f t="shared" si="7"/>
        <v>0</v>
      </c>
      <c r="G56" s="50">
        <f t="shared" si="8"/>
        <v>0</v>
      </c>
    </row>
    <row r="57" spans="1:7" x14ac:dyDescent="0.25">
      <c r="A57" t="s">
        <v>124</v>
      </c>
      <c r="B57" s="27">
        <f t="shared" si="5"/>
        <v>0</v>
      </c>
      <c r="C57" s="27">
        <v>0</v>
      </c>
      <c r="D57" s="27">
        <v>0</v>
      </c>
      <c r="E57" s="50">
        <f t="shared" si="6"/>
        <v>0</v>
      </c>
      <c r="F57" s="50">
        <f t="shared" si="7"/>
        <v>0</v>
      </c>
      <c r="G57" s="50">
        <f t="shared" si="8"/>
        <v>0</v>
      </c>
    </row>
    <row r="58" spans="1:7" x14ac:dyDescent="0.25">
      <c r="A58" t="s">
        <v>125</v>
      </c>
      <c r="B58" s="27">
        <f t="shared" si="5"/>
        <v>1</v>
      </c>
      <c r="C58" s="27">
        <v>0</v>
      </c>
      <c r="D58" s="27">
        <v>1</v>
      </c>
      <c r="E58" s="50">
        <f t="shared" si="6"/>
        <v>5.1255766273705795E-2</v>
      </c>
      <c r="F58" s="50">
        <f t="shared" si="7"/>
        <v>0</v>
      </c>
      <c r="G58" s="50">
        <f t="shared" si="8"/>
        <v>0.10214504596527069</v>
      </c>
    </row>
    <row r="59" spans="1:7" ht="13.8" thickBot="1" x14ac:dyDescent="0.3">
      <c r="A59" s="6" t="s">
        <v>126</v>
      </c>
      <c r="B59" s="29">
        <f t="shared" si="5"/>
        <v>197</v>
      </c>
      <c r="C59" s="29">
        <v>68</v>
      </c>
      <c r="D59" s="29">
        <v>129</v>
      </c>
      <c r="E59" s="35">
        <f t="shared" si="6"/>
        <v>10.097385955920041</v>
      </c>
      <c r="F59" s="35">
        <f t="shared" si="7"/>
        <v>6.9958847736625511</v>
      </c>
      <c r="G59" s="35">
        <f t="shared" si="8"/>
        <v>13.176710929519919</v>
      </c>
    </row>
    <row r="61" spans="1:7" x14ac:dyDescent="0.25">
      <c r="A61" s="101" t="s">
        <v>373</v>
      </c>
      <c r="B61" s="101"/>
      <c r="C61" s="101"/>
      <c r="D61" s="101"/>
      <c r="E61" s="101"/>
      <c r="F61" s="101"/>
      <c r="G61" s="101"/>
    </row>
    <row r="62" spans="1:7" ht="13.8" thickBot="1" x14ac:dyDescent="0.3">
      <c r="A62" s="102"/>
      <c r="B62" s="102"/>
      <c r="C62" s="102"/>
      <c r="D62" s="102"/>
      <c r="E62" s="102"/>
      <c r="F62" s="102"/>
      <c r="G62" s="102"/>
    </row>
    <row r="63" spans="1:7" ht="13.5" customHeight="1" x14ac:dyDescent="0.25">
      <c r="A63" s="105" t="s">
        <v>399</v>
      </c>
      <c r="B63" s="137" t="s">
        <v>27</v>
      </c>
      <c r="C63" s="138"/>
      <c r="D63" s="138"/>
      <c r="E63" s="137" t="s">
        <v>26</v>
      </c>
      <c r="F63" s="138"/>
      <c r="G63" s="138"/>
    </row>
    <row r="64" spans="1:7" ht="13.8" thickBot="1" x14ac:dyDescent="0.3">
      <c r="A64" s="106"/>
      <c r="B64" s="43" t="s">
        <v>128</v>
      </c>
      <c r="C64" s="42" t="s">
        <v>22</v>
      </c>
      <c r="D64" s="42" t="s">
        <v>23</v>
      </c>
      <c r="E64" s="42" t="s">
        <v>128</v>
      </c>
      <c r="F64" s="67" t="s">
        <v>22</v>
      </c>
      <c r="G64" s="43" t="s">
        <v>23</v>
      </c>
    </row>
    <row r="65" spans="1:7" x14ac:dyDescent="0.25">
      <c r="A65" s="84" t="s">
        <v>127</v>
      </c>
      <c r="B65" s="82">
        <f>C65+D65</f>
        <v>434</v>
      </c>
      <c r="C65" s="82">
        <f>SUM(C66:C89)</f>
        <v>209</v>
      </c>
      <c r="D65" s="82">
        <f>SUM(D66:D89)</f>
        <v>225</v>
      </c>
      <c r="E65" s="85">
        <f>B65*100/B$65</f>
        <v>100</v>
      </c>
      <c r="F65" s="85">
        <f>C65*100/C$65</f>
        <v>100</v>
      </c>
      <c r="G65" s="85">
        <f>D65*100/D$65</f>
        <v>100</v>
      </c>
    </row>
    <row r="66" spans="1:7" x14ac:dyDescent="0.25">
      <c r="A66" t="s">
        <v>103</v>
      </c>
      <c r="B66" s="27">
        <f t="shared" ref="B66:B89" si="9">C66+D66</f>
        <v>8</v>
      </c>
      <c r="C66" s="27">
        <v>4</v>
      </c>
      <c r="D66" s="27">
        <v>4</v>
      </c>
      <c r="E66" s="50">
        <f t="shared" ref="E66:E89" si="10">B66*100/B$65</f>
        <v>1.8433179723502304</v>
      </c>
      <c r="F66" s="50">
        <f t="shared" ref="F66:F89" si="11">C66*100/C$65</f>
        <v>1.9138755980861244</v>
      </c>
      <c r="G66" s="50">
        <f t="shared" ref="G66:G89" si="12">D66*100/D$65</f>
        <v>1.7777777777777777</v>
      </c>
    </row>
    <row r="67" spans="1:7" x14ac:dyDescent="0.25">
      <c r="A67" t="s">
        <v>104</v>
      </c>
      <c r="B67" s="27">
        <f t="shared" si="9"/>
        <v>16</v>
      </c>
      <c r="C67" s="27">
        <v>7</v>
      </c>
      <c r="D67" s="27">
        <v>9</v>
      </c>
      <c r="E67" s="50">
        <f t="shared" si="10"/>
        <v>3.6866359447004609</v>
      </c>
      <c r="F67" s="50">
        <f t="shared" si="11"/>
        <v>3.3492822966507179</v>
      </c>
      <c r="G67" s="50">
        <f t="shared" si="12"/>
        <v>4</v>
      </c>
    </row>
    <row r="68" spans="1:7" x14ac:dyDescent="0.25">
      <c r="A68" t="s">
        <v>105</v>
      </c>
      <c r="B68" s="27">
        <f t="shared" si="9"/>
        <v>43</v>
      </c>
      <c r="C68" s="27">
        <v>25</v>
      </c>
      <c r="D68" s="27">
        <v>18</v>
      </c>
      <c r="E68" s="50">
        <f t="shared" si="10"/>
        <v>9.9078341013824893</v>
      </c>
      <c r="F68" s="50">
        <f t="shared" si="11"/>
        <v>11.961722488038278</v>
      </c>
      <c r="G68" s="50">
        <f t="shared" si="12"/>
        <v>8</v>
      </c>
    </row>
    <row r="69" spans="1:7" x14ac:dyDescent="0.25">
      <c r="A69" t="s">
        <v>106</v>
      </c>
      <c r="B69" s="27">
        <f t="shared" si="9"/>
        <v>10</v>
      </c>
      <c r="C69" s="27">
        <v>2</v>
      </c>
      <c r="D69" s="27">
        <v>8</v>
      </c>
      <c r="E69" s="50">
        <f t="shared" si="10"/>
        <v>2.3041474654377878</v>
      </c>
      <c r="F69" s="50">
        <f t="shared" si="11"/>
        <v>0.9569377990430622</v>
      </c>
      <c r="G69" s="50">
        <f t="shared" si="12"/>
        <v>3.5555555555555554</v>
      </c>
    </row>
    <row r="70" spans="1:7" x14ac:dyDescent="0.25">
      <c r="A70" t="s">
        <v>107</v>
      </c>
      <c r="B70" s="27">
        <f t="shared" si="9"/>
        <v>5</v>
      </c>
      <c r="C70" s="27">
        <v>3</v>
      </c>
      <c r="D70" s="27">
        <v>2</v>
      </c>
      <c r="E70" s="50">
        <f t="shared" si="10"/>
        <v>1.1520737327188939</v>
      </c>
      <c r="F70" s="50">
        <f t="shared" si="11"/>
        <v>1.4354066985645932</v>
      </c>
      <c r="G70" s="50">
        <f t="shared" si="12"/>
        <v>0.88888888888888884</v>
      </c>
    </row>
    <row r="71" spans="1:7" x14ac:dyDescent="0.25">
      <c r="A71" t="s">
        <v>108</v>
      </c>
      <c r="B71" s="27">
        <f t="shared" si="9"/>
        <v>1</v>
      </c>
      <c r="C71" s="27">
        <v>1</v>
      </c>
      <c r="D71" s="27">
        <v>0</v>
      </c>
      <c r="E71" s="50">
        <f t="shared" si="10"/>
        <v>0.2304147465437788</v>
      </c>
      <c r="F71" s="50">
        <f t="shared" si="11"/>
        <v>0.4784688995215311</v>
      </c>
      <c r="G71" s="50">
        <f t="shared" si="12"/>
        <v>0</v>
      </c>
    </row>
    <row r="72" spans="1:7" x14ac:dyDescent="0.25">
      <c r="A72" t="s">
        <v>109</v>
      </c>
      <c r="B72" s="27">
        <f t="shared" si="9"/>
        <v>2</v>
      </c>
      <c r="C72" s="27">
        <v>1</v>
      </c>
      <c r="D72" s="27">
        <v>1</v>
      </c>
      <c r="E72" s="50">
        <f t="shared" si="10"/>
        <v>0.46082949308755761</v>
      </c>
      <c r="F72" s="50">
        <f t="shared" si="11"/>
        <v>0.4784688995215311</v>
      </c>
      <c r="G72" s="50">
        <f t="shared" si="12"/>
        <v>0.44444444444444442</v>
      </c>
    </row>
    <row r="73" spans="1:7" x14ac:dyDescent="0.25">
      <c r="A73" t="s">
        <v>110</v>
      </c>
      <c r="B73" s="27">
        <f t="shared" si="9"/>
        <v>18</v>
      </c>
      <c r="C73" s="27">
        <v>16</v>
      </c>
      <c r="D73" s="27">
        <v>2</v>
      </c>
      <c r="E73" s="50">
        <f t="shared" si="10"/>
        <v>4.1474654377880187</v>
      </c>
      <c r="F73" s="50">
        <f t="shared" si="11"/>
        <v>7.6555023923444976</v>
      </c>
      <c r="G73" s="50">
        <f t="shared" si="12"/>
        <v>0.88888888888888884</v>
      </c>
    </row>
    <row r="74" spans="1:7" x14ac:dyDescent="0.25">
      <c r="A74" t="s">
        <v>111</v>
      </c>
      <c r="B74" s="27">
        <f t="shared" si="9"/>
        <v>7</v>
      </c>
      <c r="C74" s="27">
        <v>4</v>
      </c>
      <c r="D74" s="27">
        <v>3</v>
      </c>
      <c r="E74" s="50">
        <f t="shared" si="10"/>
        <v>1.6129032258064515</v>
      </c>
      <c r="F74" s="50">
        <f t="shared" si="11"/>
        <v>1.9138755980861244</v>
      </c>
      <c r="G74" s="50">
        <f t="shared" si="12"/>
        <v>1.3333333333333333</v>
      </c>
    </row>
    <row r="75" spans="1:7" x14ac:dyDescent="0.25">
      <c r="A75" t="s">
        <v>112</v>
      </c>
      <c r="B75" s="27">
        <f t="shared" si="9"/>
        <v>0</v>
      </c>
      <c r="C75" s="27">
        <v>0</v>
      </c>
      <c r="D75" s="27">
        <v>0</v>
      </c>
      <c r="E75" s="50">
        <f t="shared" si="10"/>
        <v>0</v>
      </c>
      <c r="F75" s="50">
        <f t="shared" si="11"/>
        <v>0</v>
      </c>
      <c r="G75" s="50">
        <f t="shared" si="12"/>
        <v>0</v>
      </c>
    </row>
    <row r="76" spans="1:7" x14ac:dyDescent="0.25">
      <c r="A76" t="s">
        <v>113</v>
      </c>
      <c r="B76" s="27">
        <f t="shared" si="9"/>
        <v>1</v>
      </c>
      <c r="C76" s="27">
        <v>1</v>
      </c>
      <c r="D76" s="27">
        <v>0</v>
      </c>
      <c r="E76" s="50">
        <f t="shared" si="10"/>
        <v>0.2304147465437788</v>
      </c>
      <c r="F76" s="50">
        <f t="shared" si="11"/>
        <v>0.4784688995215311</v>
      </c>
      <c r="G76" s="50">
        <f t="shared" si="12"/>
        <v>0</v>
      </c>
    </row>
    <row r="77" spans="1:7" x14ac:dyDescent="0.25">
      <c r="A77" t="s">
        <v>114</v>
      </c>
      <c r="B77" s="27">
        <f t="shared" si="9"/>
        <v>8</v>
      </c>
      <c r="C77" s="27">
        <v>7</v>
      </c>
      <c r="D77" s="27">
        <v>1</v>
      </c>
      <c r="E77" s="50">
        <f t="shared" si="10"/>
        <v>1.8433179723502304</v>
      </c>
      <c r="F77" s="50">
        <f t="shared" si="11"/>
        <v>3.3492822966507179</v>
      </c>
      <c r="G77" s="50">
        <f t="shared" si="12"/>
        <v>0.44444444444444442</v>
      </c>
    </row>
    <row r="78" spans="1:7" x14ac:dyDescent="0.25">
      <c r="A78" t="s">
        <v>115</v>
      </c>
      <c r="B78" s="27">
        <f t="shared" si="9"/>
        <v>0</v>
      </c>
      <c r="C78" s="27">
        <v>0</v>
      </c>
      <c r="D78" s="27">
        <v>0</v>
      </c>
      <c r="E78" s="50">
        <f t="shared" si="10"/>
        <v>0</v>
      </c>
      <c r="F78" s="50">
        <f t="shared" si="11"/>
        <v>0</v>
      </c>
      <c r="G78" s="50">
        <f t="shared" si="12"/>
        <v>0</v>
      </c>
    </row>
    <row r="79" spans="1:7" x14ac:dyDescent="0.25">
      <c r="A79" t="s">
        <v>116</v>
      </c>
      <c r="B79" s="27">
        <f t="shared" si="9"/>
        <v>0</v>
      </c>
      <c r="C79" s="27">
        <v>0</v>
      </c>
      <c r="D79" s="27">
        <v>0</v>
      </c>
      <c r="E79" s="50">
        <f t="shared" si="10"/>
        <v>0</v>
      </c>
      <c r="F79" s="50">
        <f t="shared" si="11"/>
        <v>0</v>
      </c>
      <c r="G79" s="50">
        <f t="shared" si="12"/>
        <v>0</v>
      </c>
    </row>
    <row r="80" spans="1:7" x14ac:dyDescent="0.25">
      <c r="A80" t="s">
        <v>117</v>
      </c>
      <c r="B80" s="27">
        <f t="shared" si="9"/>
        <v>0</v>
      </c>
      <c r="C80" s="27">
        <v>0</v>
      </c>
      <c r="D80" s="27">
        <v>0</v>
      </c>
      <c r="E80" s="50">
        <f t="shared" si="10"/>
        <v>0</v>
      </c>
      <c r="F80" s="50">
        <f t="shared" si="11"/>
        <v>0</v>
      </c>
      <c r="G80" s="50">
        <f t="shared" si="12"/>
        <v>0</v>
      </c>
    </row>
    <row r="81" spans="1:7" x14ac:dyDescent="0.25">
      <c r="A81" t="s">
        <v>118</v>
      </c>
      <c r="B81" s="27">
        <f t="shared" si="9"/>
        <v>0</v>
      </c>
      <c r="C81" s="27">
        <v>0</v>
      </c>
      <c r="D81" s="27">
        <v>0</v>
      </c>
      <c r="E81" s="50">
        <f t="shared" si="10"/>
        <v>0</v>
      </c>
      <c r="F81" s="50">
        <f t="shared" si="11"/>
        <v>0</v>
      </c>
      <c r="G81" s="50">
        <f t="shared" si="12"/>
        <v>0</v>
      </c>
    </row>
    <row r="82" spans="1:7" x14ac:dyDescent="0.25">
      <c r="A82" t="s">
        <v>119</v>
      </c>
      <c r="B82" s="27">
        <f t="shared" si="9"/>
        <v>0</v>
      </c>
      <c r="C82" s="27">
        <v>0</v>
      </c>
      <c r="D82" s="27">
        <v>0</v>
      </c>
      <c r="E82" s="50">
        <f t="shared" si="10"/>
        <v>0</v>
      </c>
      <c r="F82" s="50">
        <f t="shared" si="11"/>
        <v>0</v>
      </c>
      <c r="G82" s="50">
        <f t="shared" si="12"/>
        <v>0</v>
      </c>
    </row>
    <row r="83" spans="1:7" x14ac:dyDescent="0.25">
      <c r="A83" t="s">
        <v>120</v>
      </c>
      <c r="B83" s="27">
        <f t="shared" si="9"/>
        <v>0</v>
      </c>
      <c r="C83" s="27">
        <v>0</v>
      </c>
      <c r="D83" s="27">
        <v>0</v>
      </c>
      <c r="E83" s="50">
        <f t="shared" si="10"/>
        <v>0</v>
      </c>
      <c r="F83" s="50">
        <f t="shared" si="11"/>
        <v>0</v>
      </c>
      <c r="G83" s="50">
        <f t="shared" si="12"/>
        <v>0</v>
      </c>
    </row>
    <row r="84" spans="1:7" x14ac:dyDescent="0.25">
      <c r="A84" t="s">
        <v>121</v>
      </c>
      <c r="B84" s="27">
        <f t="shared" si="9"/>
        <v>0</v>
      </c>
      <c r="C84" s="27">
        <v>0</v>
      </c>
      <c r="D84" s="27">
        <v>0</v>
      </c>
      <c r="E84" s="50">
        <f t="shared" si="10"/>
        <v>0</v>
      </c>
      <c r="F84" s="50">
        <f t="shared" si="11"/>
        <v>0</v>
      </c>
      <c r="G84" s="50">
        <f t="shared" si="12"/>
        <v>0</v>
      </c>
    </row>
    <row r="85" spans="1:7" x14ac:dyDescent="0.25">
      <c r="A85" t="s">
        <v>122</v>
      </c>
      <c r="B85" s="27">
        <f t="shared" si="9"/>
        <v>1</v>
      </c>
      <c r="C85" s="27">
        <v>1</v>
      </c>
      <c r="D85" s="27">
        <v>0</v>
      </c>
      <c r="E85" s="50">
        <f t="shared" si="10"/>
        <v>0.2304147465437788</v>
      </c>
      <c r="F85" s="50">
        <f t="shared" si="11"/>
        <v>0.4784688995215311</v>
      </c>
      <c r="G85" s="50">
        <f t="shared" si="12"/>
        <v>0</v>
      </c>
    </row>
    <row r="86" spans="1:7" x14ac:dyDescent="0.25">
      <c r="A86" t="s">
        <v>123</v>
      </c>
      <c r="B86" s="27">
        <f t="shared" si="9"/>
        <v>1</v>
      </c>
      <c r="C86" s="27">
        <v>1</v>
      </c>
      <c r="D86" s="27">
        <v>0</v>
      </c>
      <c r="E86" s="50">
        <f t="shared" si="10"/>
        <v>0.2304147465437788</v>
      </c>
      <c r="F86" s="50">
        <f t="shared" si="11"/>
        <v>0.4784688995215311</v>
      </c>
      <c r="G86" s="50">
        <f t="shared" si="12"/>
        <v>0</v>
      </c>
    </row>
    <row r="87" spans="1:7" x14ac:dyDescent="0.25">
      <c r="A87" t="s">
        <v>124</v>
      </c>
      <c r="B87" s="27">
        <f t="shared" si="9"/>
        <v>0</v>
      </c>
      <c r="C87" s="27">
        <v>0</v>
      </c>
      <c r="D87" s="27">
        <v>0</v>
      </c>
      <c r="E87" s="50">
        <f t="shared" si="10"/>
        <v>0</v>
      </c>
      <c r="F87" s="50">
        <f t="shared" si="11"/>
        <v>0</v>
      </c>
      <c r="G87" s="50">
        <f t="shared" si="12"/>
        <v>0</v>
      </c>
    </row>
    <row r="88" spans="1:7" x14ac:dyDescent="0.25">
      <c r="A88" t="s">
        <v>125</v>
      </c>
      <c r="B88" s="27">
        <f t="shared" si="9"/>
        <v>0</v>
      </c>
      <c r="C88" s="27">
        <v>0</v>
      </c>
      <c r="D88" s="27">
        <v>0</v>
      </c>
      <c r="E88" s="50">
        <f t="shared" si="10"/>
        <v>0</v>
      </c>
      <c r="F88" s="50">
        <f t="shared" si="11"/>
        <v>0</v>
      </c>
      <c r="G88" s="50">
        <f t="shared" si="12"/>
        <v>0</v>
      </c>
    </row>
    <row r="89" spans="1:7" ht="13.8" thickBot="1" x14ac:dyDescent="0.3">
      <c r="A89" s="6" t="s">
        <v>126</v>
      </c>
      <c r="B89" s="29">
        <f t="shared" si="9"/>
        <v>313</v>
      </c>
      <c r="C89" s="29">
        <v>136</v>
      </c>
      <c r="D89" s="29">
        <v>177</v>
      </c>
      <c r="E89" s="35">
        <f t="shared" si="10"/>
        <v>72.119815668202762</v>
      </c>
      <c r="F89" s="35">
        <f t="shared" si="11"/>
        <v>65.071770334928232</v>
      </c>
      <c r="G89" s="35">
        <f t="shared" si="12"/>
        <v>78.666666666666671</v>
      </c>
    </row>
    <row r="91" spans="1:7" x14ac:dyDescent="0.25">
      <c r="A91" s="101" t="s">
        <v>373</v>
      </c>
      <c r="B91" s="101"/>
      <c r="C91" s="101"/>
      <c r="D91" s="101"/>
      <c r="E91" s="101"/>
      <c r="F91" s="101"/>
      <c r="G91" s="101"/>
    </row>
    <row r="92" spans="1:7" ht="13.8" thickBot="1" x14ac:dyDescent="0.3">
      <c r="A92" s="102"/>
      <c r="B92" s="102"/>
      <c r="C92" s="102"/>
      <c r="D92" s="102"/>
      <c r="E92" s="102"/>
      <c r="F92" s="102"/>
      <c r="G92" s="102"/>
    </row>
    <row r="93" spans="1:7" x14ac:dyDescent="0.25">
      <c r="A93" s="105" t="s">
        <v>400</v>
      </c>
      <c r="B93" s="137" t="s">
        <v>27</v>
      </c>
      <c r="C93" s="138"/>
      <c r="D93" s="138"/>
      <c r="E93" s="137" t="s">
        <v>26</v>
      </c>
      <c r="F93" s="138"/>
      <c r="G93" s="138"/>
    </row>
    <row r="94" spans="1:7" ht="13.8" thickBot="1" x14ac:dyDescent="0.3">
      <c r="A94" s="106"/>
      <c r="B94" s="43" t="s">
        <v>128</v>
      </c>
      <c r="C94" s="42" t="s">
        <v>22</v>
      </c>
      <c r="D94" s="42" t="s">
        <v>23</v>
      </c>
      <c r="E94" s="42" t="s">
        <v>128</v>
      </c>
      <c r="F94" s="67" t="s">
        <v>22</v>
      </c>
      <c r="G94" s="43" t="s">
        <v>23</v>
      </c>
    </row>
    <row r="95" spans="1:7" x14ac:dyDescent="0.25">
      <c r="A95" s="84" t="s">
        <v>127</v>
      </c>
      <c r="B95" s="82">
        <f>C95+D95</f>
        <v>792</v>
      </c>
      <c r="C95" s="82">
        <f>SUM(C96:C119)</f>
        <v>409</v>
      </c>
      <c r="D95" s="82">
        <f>SUM(D96:D119)</f>
        <v>383</v>
      </c>
      <c r="E95" s="85">
        <f>B95*100/B$95</f>
        <v>100</v>
      </c>
      <c r="F95" s="85">
        <f>C95*100/C$95</f>
        <v>100</v>
      </c>
      <c r="G95" s="85">
        <f>D95*100/D$95</f>
        <v>100</v>
      </c>
    </row>
    <row r="96" spans="1:7" x14ac:dyDescent="0.25">
      <c r="A96" t="s">
        <v>103</v>
      </c>
      <c r="B96" s="27">
        <f t="shared" ref="B96:B119" si="13">C96+D96</f>
        <v>20</v>
      </c>
      <c r="C96" s="27">
        <v>11</v>
      </c>
      <c r="D96" s="27">
        <v>9</v>
      </c>
      <c r="E96" s="50">
        <f t="shared" ref="E96:E119" si="14">B96*100/B$95</f>
        <v>2.5252525252525251</v>
      </c>
      <c r="F96" s="50">
        <f t="shared" ref="F96:F119" si="15">C96*100/C$95</f>
        <v>2.6894865525672373</v>
      </c>
      <c r="G96" s="50">
        <f t="shared" ref="G96:G119" si="16">D96*100/D$95</f>
        <v>2.3498694516971281</v>
      </c>
    </row>
    <row r="97" spans="1:7" x14ac:dyDescent="0.25">
      <c r="A97" t="s">
        <v>104</v>
      </c>
      <c r="B97" s="27">
        <f t="shared" si="13"/>
        <v>35</v>
      </c>
      <c r="C97" s="27">
        <v>18</v>
      </c>
      <c r="D97" s="27">
        <v>17</v>
      </c>
      <c r="E97" s="50">
        <f t="shared" si="14"/>
        <v>4.4191919191919196</v>
      </c>
      <c r="F97" s="50">
        <f t="shared" si="15"/>
        <v>4.4009779951100247</v>
      </c>
      <c r="G97" s="50">
        <f t="shared" si="16"/>
        <v>4.438642297650131</v>
      </c>
    </row>
    <row r="98" spans="1:7" x14ac:dyDescent="0.25">
      <c r="A98" t="s">
        <v>105</v>
      </c>
      <c r="B98" s="27">
        <f t="shared" si="13"/>
        <v>387</v>
      </c>
      <c r="C98" s="27">
        <v>191</v>
      </c>
      <c r="D98" s="27">
        <v>196</v>
      </c>
      <c r="E98" s="50">
        <f t="shared" si="14"/>
        <v>48.863636363636367</v>
      </c>
      <c r="F98" s="50">
        <f t="shared" si="15"/>
        <v>46.699266503667481</v>
      </c>
      <c r="G98" s="50">
        <f t="shared" si="16"/>
        <v>51.174934725848566</v>
      </c>
    </row>
    <row r="99" spans="1:7" x14ac:dyDescent="0.25">
      <c r="A99" t="s">
        <v>106</v>
      </c>
      <c r="B99" s="27">
        <f t="shared" si="13"/>
        <v>39</v>
      </c>
      <c r="C99" s="27">
        <v>16</v>
      </c>
      <c r="D99" s="27">
        <v>23</v>
      </c>
      <c r="E99" s="50">
        <f t="shared" si="14"/>
        <v>4.9242424242424239</v>
      </c>
      <c r="F99" s="50">
        <f t="shared" si="15"/>
        <v>3.9119804400977993</v>
      </c>
      <c r="G99" s="50">
        <f t="shared" si="16"/>
        <v>6.0052219321148828</v>
      </c>
    </row>
    <row r="100" spans="1:7" x14ac:dyDescent="0.25">
      <c r="A100" t="s">
        <v>107</v>
      </c>
      <c r="B100" s="27">
        <f t="shared" si="13"/>
        <v>30</v>
      </c>
      <c r="C100" s="27">
        <v>14</v>
      </c>
      <c r="D100" s="27">
        <v>16</v>
      </c>
      <c r="E100" s="50">
        <f t="shared" si="14"/>
        <v>3.7878787878787881</v>
      </c>
      <c r="F100" s="50">
        <f t="shared" si="15"/>
        <v>3.4229828850855744</v>
      </c>
      <c r="G100" s="50">
        <f t="shared" si="16"/>
        <v>4.1775456919060057</v>
      </c>
    </row>
    <row r="101" spans="1:7" x14ac:dyDescent="0.25">
      <c r="A101" t="s">
        <v>108</v>
      </c>
      <c r="B101" s="27">
        <f t="shared" si="13"/>
        <v>24</v>
      </c>
      <c r="C101" s="27">
        <v>14</v>
      </c>
      <c r="D101" s="27">
        <v>10</v>
      </c>
      <c r="E101" s="50">
        <f t="shared" si="14"/>
        <v>3.0303030303030303</v>
      </c>
      <c r="F101" s="50">
        <f t="shared" si="15"/>
        <v>3.4229828850855744</v>
      </c>
      <c r="G101" s="50">
        <f t="shared" si="16"/>
        <v>2.6109660574412534</v>
      </c>
    </row>
    <row r="102" spans="1:7" x14ac:dyDescent="0.25">
      <c r="A102" t="s">
        <v>109</v>
      </c>
      <c r="B102" s="27">
        <f t="shared" si="13"/>
        <v>11</v>
      </c>
      <c r="C102" s="27">
        <v>6</v>
      </c>
      <c r="D102" s="27">
        <v>5</v>
      </c>
      <c r="E102" s="50">
        <f t="shared" si="14"/>
        <v>1.3888888888888888</v>
      </c>
      <c r="F102" s="50">
        <f t="shared" si="15"/>
        <v>1.4669926650366749</v>
      </c>
      <c r="G102" s="50">
        <f t="shared" si="16"/>
        <v>1.3054830287206267</v>
      </c>
    </row>
    <row r="103" spans="1:7" x14ac:dyDescent="0.25">
      <c r="A103" t="s">
        <v>110</v>
      </c>
      <c r="B103" s="27">
        <f t="shared" si="13"/>
        <v>25</v>
      </c>
      <c r="C103" s="27">
        <v>22</v>
      </c>
      <c r="D103" s="27">
        <v>3</v>
      </c>
      <c r="E103" s="50">
        <f t="shared" si="14"/>
        <v>3.1565656565656566</v>
      </c>
      <c r="F103" s="50">
        <f t="shared" si="15"/>
        <v>5.3789731051344747</v>
      </c>
      <c r="G103" s="50">
        <f t="shared" si="16"/>
        <v>0.78328981723237601</v>
      </c>
    </row>
    <row r="104" spans="1:7" x14ac:dyDescent="0.25">
      <c r="A104" t="s">
        <v>111</v>
      </c>
      <c r="B104" s="27">
        <f t="shared" si="13"/>
        <v>20</v>
      </c>
      <c r="C104" s="27">
        <v>10</v>
      </c>
      <c r="D104" s="27">
        <v>10</v>
      </c>
      <c r="E104" s="50">
        <f t="shared" si="14"/>
        <v>2.5252525252525251</v>
      </c>
      <c r="F104" s="50">
        <f t="shared" si="15"/>
        <v>2.4449877750611249</v>
      </c>
      <c r="G104" s="50">
        <f t="shared" si="16"/>
        <v>2.6109660574412534</v>
      </c>
    </row>
    <row r="105" spans="1:7" x14ac:dyDescent="0.25">
      <c r="A105" t="s">
        <v>112</v>
      </c>
      <c r="B105" s="27">
        <f t="shared" si="13"/>
        <v>17</v>
      </c>
      <c r="C105" s="27">
        <v>11</v>
      </c>
      <c r="D105" s="27">
        <v>6</v>
      </c>
      <c r="E105" s="50">
        <f t="shared" si="14"/>
        <v>2.1464646464646466</v>
      </c>
      <c r="F105" s="50">
        <f t="shared" si="15"/>
        <v>2.6894865525672373</v>
      </c>
      <c r="G105" s="50">
        <f t="shared" si="16"/>
        <v>1.566579634464752</v>
      </c>
    </row>
    <row r="106" spans="1:7" x14ac:dyDescent="0.25">
      <c r="A106" t="s">
        <v>113</v>
      </c>
      <c r="B106" s="27">
        <f t="shared" si="13"/>
        <v>11</v>
      </c>
      <c r="C106" s="27">
        <v>7</v>
      </c>
      <c r="D106" s="27">
        <v>4</v>
      </c>
      <c r="E106" s="50">
        <f t="shared" si="14"/>
        <v>1.3888888888888888</v>
      </c>
      <c r="F106" s="50">
        <f t="shared" si="15"/>
        <v>1.7114914425427872</v>
      </c>
      <c r="G106" s="50">
        <f t="shared" si="16"/>
        <v>1.0443864229765014</v>
      </c>
    </row>
    <row r="107" spans="1:7" x14ac:dyDescent="0.25">
      <c r="A107" t="s">
        <v>114</v>
      </c>
      <c r="B107" s="27">
        <f t="shared" si="13"/>
        <v>17</v>
      </c>
      <c r="C107" s="27">
        <v>14</v>
      </c>
      <c r="D107" s="27">
        <v>3</v>
      </c>
      <c r="E107" s="50">
        <f t="shared" si="14"/>
        <v>2.1464646464646466</v>
      </c>
      <c r="F107" s="50">
        <f t="shared" si="15"/>
        <v>3.4229828850855744</v>
      </c>
      <c r="G107" s="50">
        <f t="shared" si="16"/>
        <v>0.78328981723237601</v>
      </c>
    </row>
    <row r="108" spans="1:7" x14ac:dyDescent="0.25">
      <c r="A108" t="s">
        <v>115</v>
      </c>
      <c r="B108" s="27">
        <f t="shared" si="13"/>
        <v>9</v>
      </c>
      <c r="C108" s="27">
        <v>5</v>
      </c>
      <c r="D108" s="27">
        <v>4</v>
      </c>
      <c r="E108" s="50">
        <f t="shared" si="14"/>
        <v>1.1363636363636365</v>
      </c>
      <c r="F108" s="50">
        <f t="shared" si="15"/>
        <v>1.2224938875305624</v>
      </c>
      <c r="G108" s="50">
        <f t="shared" si="16"/>
        <v>1.0443864229765014</v>
      </c>
    </row>
    <row r="109" spans="1:7" x14ac:dyDescent="0.25">
      <c r="A109" t="s">
        <v>116</v>
      </c>
      <c r="B109" s="27">
        <f t="shared" si="13"/>
        <v>1</v>
      </c>
      <c r="C109" s="27">
        <v>1</v>
      </c>
      <c r="D109" s="27">
        <v>0</v>
      </c>
      <c r="E109" s="50">
        <f t="shared" si="14"/>
        <v>0.12626262626262627</v>
      </c>
      <c r="F109" s="50">
        <f t="shared" si="15"/>
        <v>0.24449877750611246</v>
      </c>
      <c r="G109" s="50">
        <f t="shared" si="16"/>
        <v>0</v>
      </c>
    </row>
    <row r="110" spans="1:7" x14ac:dyDescent="0.25">
      <c r="A110" t="s">
        <v>117</v>
      </c>
      <c r="B110" s="27">
        <f t="shared" si="13"/>
        <v>2</v>
      </c>
      <c r="C110" s="27">
        <v>0</v>
      </c>
      <c r="D110" s="27">
        <v>2</v>
      </c>
      <c r="E110" s="50">
        <f t="shared" si="14"/>
        <v>0.25252525252525254</v>
      </c>
      <c r="F110" s="50">
        <f t="shared" si="15"/>
        <v>0</v>
      </c>
      <c r="G110" s="50">
        <f t="shared" si="16"/>
        <v>0.52219321148825071</v>
      </c>
    </row>
    <row r="111" spans="1:7" x14ac:dyDescent="0.25">
      <c r="A111" t="s">
        <v>118</v>
      </c>
      <c r="B111" s="27">
        <f t="shared" si="13"/>
        <v>0</v>
      </c>
      <c r="C111" s="27">
        <v>0</v>
      </c>
      <c r="D111" s="27">
        <v>0</v>
      </c>
      <c r="E111" s="50">
        <f t="shared" si="14"/>
        <v>0</v>
      </c>
      <c r="F111" s="50">
        <f t="shared" si="15"/>
        <v>0</v>
      </c>
      <c r="G111" s="50">
        <f t="shared" si="16"/>
        <v>0</v>
      </c>
    </row>
    <row r="112" spans="1:7" x14ac:dyDescent="0.25">
      <c r="A112" t="s">
        <v>119</v>
      </c>
      <c r="B112" s="27">
        <f t="shared" si="13"/>
        <v>0</v>
      </c>
      <c r="C112" s="27">
        <v>0</v>
      </c>
      <c r="D112" s="27">
        <v>0</v>
      </c>
      <c r="E112" s="50">
        <f t="shared" si="14"/>
        <v>0</v>
      </c>
      <c r="F112" s="50">
        <f t="shared" si="15"/>
        <v>0</v>
      </c>
      <c r="G112" s="50">
        <f t="shared" si="16"/>
        <v>0</v>
      </c>
    </row>
    <row r="113" spans="1:7" x14ac:dyDescent="0.25">
      <c r="A113" t="s">
        <v>120</v>
      </c>
      <c r="B113" s="27">
        <f t="shared" si="13"/>
        <v>6</v>
      </c>
      <c r="C113" s="27">
        <v>4</v>
      </c>
      <c r="D113" s="27">
        <v>2</v>
      </c>
      <c r="E113" s="50">
        <f t="shared" si="14"/>
        <v>0.75757575757575757</v>
      </c>
      <c r="F113" s="50">
        <f t="shared" si="15"/>
        <v>0.97799511002444983</v>
      </c>
      <c r="G113" s="50">
        <f t="shared" si="16"/>
        <v>0.52219321148825071</v>
      </c>
    </row>
    <row r="114" spans="1:7" x14ac:dyDescent="0.25">
      <c r="A114" t="s">
        <v>121</v>
      </c>
      <c r="B114" s="27">
        <f t="shared" si="13"/>
        <v>5</v>
      </c>
      <c r="C114" s="27">
        <v>2</v>
      </c>
      <c r="D114" s="27">
        <v>3</v>
      </c>
      <c r="E114" s="50">
        <f t="shared" si="14"/>
        <v>0.63131313131313127</v>
      </c>
      <c r="F114" s="50">
        <f t="shared" si="15"/>
        <v>0.48899755501222492</v>
      </c>
      <c r="G114" s="50">
        <f t="shared" si="16"/>
        <v>0.78328981723237601</v>
      </c>
    </row>
    <row r="115" spans="1:7" x14ac:dyDescent="0.25">
      <c r="A115" t="s">
        <v>122</v>
      </c>
      <c r="B115" s="27">
        <f t="shared" si="13"/>
        <v>1</v>
      </c>
      <c r="C115" s="27">
        <v>0</v>
      </c>
      <c r="D115" s="27">
        <v>1</v>
      </c>
      <c r="E115" s="50">
        <f t="shared" si="14"/>
        <v>0.12626262626262627</v>
      </c>
      <c r="F115" s="50">
        <f t="shared" si="15"/>
        <v>0</v>
      </c>
      <c r="G115" s="50">
        <f t="shared" si="16"/>
        <v>0.26109660574412535</v>
      </c>
    </row>
    <row r="116" spans="1:7" x14ac:dyDescent="0.25">
      <c r="A116" t="s">
        <v>123</v>
      </c>
      <c r="B116" s="27">
        <f t="shared" si="13"/>
        <v>4</v>
      </c>
      <c r="C116" s="27">
        <v>2</v>
      </c>
      <c r="D116" s="27">
        <v>2</v>
      </c>
      <c r="E116" s="50">
        <f t="shared" si="14"/>
        <v>0.50505050505050508</v>
      </c>
      <c r="F116" s="50">
        <f t="shared" si="15"/>
        <v>0.48899755501222492</v>
      </c>
      <c r="G116" s="50">
        <f t="shared" si="16"/>
        <v>0.52219321148825071</v>
      </c>
    </row>
    <row r="117" spans="1:7" x14ac:dyDescent="0.25">
      <c r="A117" t="s">
        <v>124</v>
      </c>
      <c r="B117" s="27">
        <f t="shared" si="13"/>
        <v>0</v>
      </c>
      <c r="C117" s="27">
        <v>0</v>
      </c>
      <c r="D117" s="27">
        <v>0</v>
      </c>
      <c r="E117" s="50">
        <f t="shared" si="14"/>
        <v>0</v>
      </c>
      <c r="F117" s="50">
        <f t="shared" si="15"/>
        <v>0</v>
      </c>
      <c r="G117" s="50">
        <f t="shared" si="16"/>
        <v>0</v>
      </c>
    </row>
    <row r="118" spans="1:7" x14ac:dyDescent="0.25">
      <c r="A118" t="s">
        <v>125</v>
      </c>
      <c r="B118" s="27">
        <f t="shared" si="13"/>
        <v>2</v>
      </c>
      <c r="C118" s="27">
        <v>1</v>
      </c>
      <c r="D118" s="27">
        <v>1</v>
      </c>
      <c r="E118" s="50">
        <f t="shared" si="14"/>
        <v>0.25252525252525254</v>
      </c>
      <c r="F118" s="50">
        <f t="shared" si="15"/>
        <v>0.24449877750611246</v>
      </c>
      <c r="G118" s="50">
        <f t="shared" si="16"/>
        <v>0.26109660574412535</v>
      </c>
    </row>
    <row r="119" spans="1:7" ht="13.8" thickBot="1" x14ac:dyDescent="0.3">
      <c r="A119" s="6" t="s">
        <v>126</v>
      </c>
      <c r="B119" s="29">
        <f t="shared" si="13"/>
        <v>126</v>
      </c>
      <c r="C119" s="29">
        <v>60</v>
      </c>
      <c r="D119" s="29">
        <v>66</v>
      </c>
      <c r="E119" s="35">
        <f t="shared" si="14"/>
        <v>15.909090909090908</v>
      </c>
      <c r="F119" s="35">
        <f t="shared" si="15"/>
        <v>14.669926650366747</v>
      </c>
      <c r="G119" s="35">
        <f t="shared" si="16"/>
        <v>17.232375979112273</v>
      </c>
    </row>
    <row r="121" spans="1:7" x14ac:dyDescent="0.25">
      <c r="A121" s="101" t="s">
        <v>373</v>
      </c>
      <c r="B121" s="101"/>
      <c r="C121" s="101"/>
      <c r="D121" s="101"/>
      <c r="E121" s="101"/>
      <c r="F121" s="101"/>
      <c r="G121" s="101"/>
    </row>
    <row r="122" spans="1:7" ht="13.8" thickBot="1" x14ac:dyDescent="0.3">
      <c r="A122" s="102"/>
      <c r="B122" s="102"/>
      <c r="C122" s="102"/>
      <c r="D122" s="102"/>
      <c r="E122" s="102"/>
      <c r="F122" s="102"/>
      <c r="G122" s="102"/>
    </row>
    <row r="123" spans="1:7" x14ac:dyDescent="0.25">
      <c r="A123" s="105" t="s">
        <v>34</v>
      </c>
      <c r="B123" s="137" t="s">
        <v>27</v>
      </c>
      <c r="C123" s="138"/>
      <c r="D123" s="138"/>
      <c r="E123" s="137" t="s">
        <v>26</v>
      </c>
      <c r="F123" s="138"/>
      <c r="G123" s="138"/>
    </row>
    <row r="124" spans="1:7" ht="13.8" thickBot="1" x14ac:dyDescent="0.3">
      <c r="A124" s="106"/>
      <c r="B124" s="43" t="s">
        <v>128</v>
      </c>
      <c r="C124" s="42" t="s">
        <v>22</v>
      </c>
      <c r="D124" s="42" t="s">
        <v>23</v>
      </c>
      <c r="E124" s="42" t="s">
        <v>128</v>
      </c>
      <c r="F124" s="67" t="s">
        <v>22</v>
      </c>
      <c r="G124" s="43" t="s">
        <v>23</v>
      </c>
    </row>
    <row r="125" spans="1:7" x14ac:dyDescent="0.25">
      <c r="A125" s="84" t="s">
        <v>127</v>
      </c>
      <c r="B125" s="82">
        <f>C125+D125</f>
        <v>5731</v>
      </c>
      <c r="C125" s="82">
        <f>SUM(C126:C149)</f>
        <v>2927</v>
      </c>
      <c r="D125" s="82">
        <f>SUM(D126:D149)</f>
        <v>2804</v>
      </c>
      <c r="E125" s="85">
        <f>B125*100/B$125</f>
        <v>100</v>
      </c>
      <c r="F125" s="85">
        <f>C125*100/C$125</f>
        <v>100</v>
      </c>
      <c r="G125" s="85">
        <f>D125*100/D$125</f>
        <v>100</v>
      </c>
    </row>
    <row r="126" spans="1:7" x14ac:dyDescent="0.25">
      <c r="A126" t="s">
        <v>103</v>
      </c>
      <c r="B126" s="27">
        <f t="shared" ref="B126:B149" si="17">C126+D126</f>
        <v>137</v>
      </c>
      <c r="C126" s="27">
        <v>65</v>
      </c>
      <c r="D126" s="27">
        <v>72</v>
      </c>
      <c r="E126" s="50">
        <f t="shared" ref="E126:E149" si="18">B126*100/B$125</f>
        <v>2.3905077647879951</v>
      </c>
      <c r="F126" s="50">
        <f t="shared" ref="F126:F149" si="19">C126*100/C$125</f>
        <v>2.2207037922787838</v>
      </c>
      <c r="G126" s="50">
        <f t="shared" ref="G126:G149" si="20">D126*100/D$125</f>
        <v>2.5677603423680457</v>
      </c>
    </row>
    <row r="127" spans="1:7" x14ac:dyDescent="0.25">
      <c r="A127" t="s">
        <v>104</v>
      </c>
      <c r="B127" s="27">
        <f t="shared" si="17"/>
        <v>169</v>
      </c>
      <c r="C127" s="27">
        <v>74</v>
      </c>
      <c r="D127" s="27">
        <v>95</v>
      </c>
      <c r="E127" s="50">
        <f t="shared" si="18"/>
        <v>2.9488745419647531</v>
      </c>
      <c r="F127" s="50">
        <f t="shared" si="19"/>
        <v>2.5281858558250767</v>
      </c>
      <c r="G127" s="50">
        <f t="shared" si="20"/>
        <v>3.3880171184022823</v>
      </c>
    </row>
    <row r="128" spans="1:7" x14ac:dyDescent="0.25">
      <c r="A128" t="s">
        <v>105</v>
      </c>
      <c r="B128" s="27">
        <f t="shared" si="17"/>
        <v>698</v>
      </c>
      <c r="C128" s="27">
        <v>343</v>
      </c>
      <c r="D128" s="27">
        <v>355</v>
      </c>
      <c r="E128" s="50">
        <f t="shared" si="18"/>
        <v>12.179375327168033</v>
      </c>
      <c r="F128" s="50">
        <f t="shared" si="19"/>
        <v>11.718483088486504</v>
      </c>
      <c r="G128" s="50">
        <f t="shared" si="20"/>
        <v>12.660485021398003</v>
      </c>
    </row>
    <row r="129" spans="1:7" x14ac:dyDescent="0.25">
      <c r="A129" t="s">
        <v>106</v>
      </c>
      <c r="B129" s="27">
        <f t="shared" si="17"/>
        <v>208</v>
      </c>
      <c r="C129" s="27">
        <v>108</v>
      </c>
      <c r="D129" s="27">
        <v>100</v>
      </c>
      <c r="E129" s="50">
        <f t="shared" si="18"/>
        <v>3.6293840516489269</v>
      </c>
      <c r="F129" s="50">
        <f t="shared" si="19"/>
        <v>3.6897847625555178</v>
      </c>
      <c r="G129" s="50">
        <f t="shared" si="20"/>
        <v>3.566333808844508</v>
      </c>
    </row>
    <row r="130" spans="1:7" x14ac:dyDescent="0.25">
      <c r="A130" t="s">
        <v>107</v>
      </c>
      <c r="B130" s="27">
        <f t="shared" si="17"/>
        <v>420</v>
      </c>
      <c r="C130" s="27">
        <v>236</v>
      </c>
      <c r="D130" s="27">
        <v>184</v>
      </c>
      <c r="E130" s="50">
        <f t="shared" si="18"/>
        <v>7.3285639504449485</v>
      </c>
      <c r="F130" s="50">
        <f t="shared" si="19"/>
        <v>8.0628629996583534</v>
      </c>
      <c r="G130" s="50">
        <f t="shared" si="20"/>
        <v>6.5620542082738949</v>
      </c>
    </row>
    <row r="131" spans="1:7" x14ac:dyDescent="0.25">
      <c r="A131" t="s">
        <v>108</v>
      </c>
      <c r="B131" s="27">
        <f t="shared" si="17"/>
        <v>148</v>
      </c>
      <c r="C131" s="27">
        <v>76</v>
      </c>
      <c r="D131" s="27">
        <v>72</v>
      </c>
      <c r="E131" s="50">
        <f t="shared" si="18"/>
        <v>2.5824463444425056</v>
      </c>
      <c r="F131" s="50">
        <f t="shared" si="19"/>
        <v>2.5965152032798087</v>
      </c>
      <c r="G131" s="50">
        <f t="shared" si="20"/>
        <v>2.5677603423680457</v>
      </c>
    </row>
    <row r="132" spans="1:7" x14ac:dyDescent="0.25">
      <c r="A132" t="s">
        <v>109</v>
      </c>
      <c r="B132" s="27">
        <f t="shared" si="17"/>
        <v>88</v>
      </c>
      <c r="C132" s="27">
        <v>48</v>
      </c>
      <c r="D132" s="27">
        <v>40</v>
      </c>
      <c r="E132" s="50">
        <f t="shared" si="18"/>
        <v>1.5355086372360844</v>
      </c>
      <c r="F132" s="50">
        <f t="shared" si="19"/>
        <v>1.6399043389135635</v>
      </c>
      <c r="G132" s="50">
        <f t="shared" si="20"/>
        <v>1.4265335235378032</v>
      </c>
    </row>
    <row r="133" spans="1:7" x14ac:dyDescent="0.25">
      <c r="A133" t="s">
        <v>110</v>
      </c>
      <c r="B133" s="27">
        <f t="shared" si="17"/>
        <v>122</v>
      </c>
      <c r="C133" s="27">
        <v>76</v>
      </c>
      <c r="D133" s="27">
        <v>46</v>
      </c>
      <c r="E133" s="50">
        <f t="shared" si="18"/>
        <v>2.1287733379863898</v>
      </c>
      <c r="F133" s="50">
        <f t="shared" si="19"/>
        <v>2.5965152032798087</v>
      </c>
      <c r="G133" s="50">
        <f t="shared" si="20"/>
        <v>1.6405135520684737</v>
      </c>
    </row>
    <row r="134" spans="1:7" x14ac:dyDescent="0.25">
      <c r="A134" t="s">
        <v>111</v>
      </c>
      <c r="B134" s="27">
        <f t="shared" si="17"/>
        <v>339</v>
      </c>
      <c r="C134" s="27">
        <v>193</v>
      </c>
      <c r="D134" s="27">
        <v>146</v>
      </c>
      <c r="E134" s="50">
        <f t="shared" si="18"/>
        <v>5.9151980457162798</v>
      </c>
      <c r="F134" s="50">
        <f t="shared" si="19"/>
        <v>6.5937820293816198</v>
      </c>
      <c r="G134" s="50">
        <f t="shared" si="20"/>
        <v>5.2068473609129811</v>
      </c>
    </row>
    <row r="135" spans="1:7" x14ac:dyDescent="0.25">
      <c r="A135" t="s">
        <v>112</v>
      </c>
      <c r="B135" s="27">
        <f t="shared" si="17"/>
        <v>112</v>
      </c>
      <c r="C135" s="27">
        <v>63</v>
      </c>
      <c r="D135" s="27">
        <v>49</v>
      </c>
      <c r="E135" s="50">
        <f t="shared" si="18"/>
        <v>1.9542837201186529</v>
      </c>
      <c r="F135" s="50">
        <f t="shared" si="19"/>
        <v>2.1523744448240518</v>
      </c>
      <c r="G135" s="50">
        <f t="shared" si="20"/>
        <v>1.7475035663338088</v>
      </c>
    </row>
    <row r="136" spans="1:7" x14ac:dyDescent="0.25">
      <c r="A136" t="s">
        <v>113</v>
      </c>
      <c r="B136" s="27">
        <f t="shared" si="17"/>
        <v>403</v>
      </c>
      <c r="C136" s="27">
        <v>281</v>
      </c>
      <c r="D136" s="27">
        <v>122</v>
      </c>
      <c r="E136" s="50">
        <f t="shared" si="18"/>
        <v>7.0319316000697958</v>
      </c>
      <c r="F136" s="50">
        <f t="shared" si="19"/>
        <v>9.6002733173898189</v>
      </c>
      <c r="G136" s="50">
        <f t="shared" si="20"/>
        <v>4.3509272467902997</v>
      </c>
    </row>
    <row r="137" spans="1:7" x14ac:dyDescent="0.25">
      <c r="A137" t="s">
        <v>114</v>
      </c>
      <c r="B137" s="27">
        <f t="shared" si="17"/>
        <v>96</v>
      </c>
      <c r="C137" s="27">
        <v>74</v>
      </c>
      <c r="D137" s="27">
        <v>22</v>
      </c>
      <c r="E137" s="50">
        <f t="shared" si="18"/>
        <v>1.6751003315302739</v>
      </c>
      <c r="F137" s="50">
        <f t="shared" si="19"/>
        <v>2.5281858558250767</v>
      </c>
      <c r="G137" s="50">
        <f t="shared" si="20"/>
        <v>0.78459343794579173</v>
      </c>
    </row>
    <row r="138" spans="1:7" x14ac:dyDescent="0.25">
      <c r="A138" t="s">
        <v>115</v>
      </c>
      <c r="B138" s="27">
        <f t="shared" si="17"/>
        <v>41</v>
      </c>
      <c r="C138" s="27">
        <v>28</v>
      </c>
      <c r="D138" s="27">
        <v>13</v>
      </c>
      <c r="E138" s="50">
        <f t="shared" si="18"/>
        <v>0.71540743325772116</v>
      </c>
      <c r="F138" s="50">
        <f t="shared" si="19"/>
        <v>0.95661086436624532</v>
      </c>
      <c r="G138" s="50">
        <f t="shared" si="20"/>
        <v>0.46362339514978601</v>
      </c>
    </row>
    <row r="139" spans="1:7" x14ac:dyDescent="0.25">
      <c r="A139" t="s">
        <v>116</v>
      </c>
      <c r="B139" s="27">
        <f t="shared" si="17"/>
        <v>9</v>
      </c>
      <c r="C139" s="27">
        <v>7</v>
      </c>
      <c r="D139" s="27">
        <v>2</v>
      </c>
      <c r="E139" s="50">
        <f t="shared" si="18"/>
        <v>0.15704065608096318</v>
      </c>
      <c r="F139" s="50">
        <f t="shared" si="19"/>
        <v>0.23915271609156133</v>
      </c>
      <c r="G139" s="50">
        <f t="shared" si="20"/>
        <v>7.1326676176890161E-2</v>
      </c>
    </row>
    <row r="140" spans="1:7" x14ac:dyDescent="0.25">
      <c r="A140" t="s">
        <v>117</v>
      </c>
      <c r="B140" s="27">
        <f t="shared" si="17"/>
        <v>12</v>
      </c>
      <c r="C140" s="27">
        <v>10</v>
      </c>
      <c r="D140" s="27">
        <v>2</v>
      </c>
      <c r="E140" s="50">
        <f t="shared" si="18"/>
        <v>0.20938754144128424</v>
      </c>
      <c r="F140" s="50">
        <f t="shared" si="19"/>
        <v>0.34164673727365902</v>
      </c>
      <c r="G140" s="50">
        <f t="shared" si="20"/>
        <v>7.1326676176890161E-2</v>
      </c>
    </row>
    <row r="141" spans="1:7" x14ac:dyDescent="0.25">
      <c r="A141" t="s">
        <v>118</v>
      </c>
      <c r="B141" s="27">
        <f t="shared" si="17"/>
        <v>2</v>
      </c>
      <c r="C141" s="27">
        <v>1</v>
      </c>
      <c r="D141" s="27">
        <v>1</v>
      </c>
      <c r="E141" s="50">
        <f t="shared" si="18"/>
        <v>3.4897923573547374E-2</v>
      </c>
      <c r="F141" s="50">
        <f t="shared" si="19"/>
        <v>3.4164673727365903E-2</v>
      </c>
      <c r="G141" s="50">
        <f t="shared" si="20"/>
        <v>3.566333808844508E-2</v>
      </c>
    </row>
    <row r="142" spans="1:7" x14ac:dyDescent="0.25">
      <c r="A142" t="s">
        <v>119</v>
      </c>
      <c r="B142" s="27">
        <f t="shared" si="17"/>
        <v>17</v>
      </c>
      <c r="C142" s="27">
        <v>10</v>
      </c>
      <c r="D142" s="27">
        <v>7</v>
      </c>
      <c r="E142" s="50">
        <f t="shared" si="18"/>
        <v>0.29663235037515268</v>
      </c>
      <c r="F142" s="50">
        <f t="shared" si="19"/>
        <v>0.34164673727365902</v>
      </c>
      <c r="G142" s="50">
        <f t="shared" si="20"/>
        <v>0.24964336661911554</v>
      </c>
    </row>
    <row r="143" spans="1:7" x14ac:dyDescent="0.25">
      <c r="A143" t="s">
        <v>120</v>
      </c>
      <c r="B143" s="27">
        <f t="shared" si="17"/>
        <v>31</v>
      </c>
      <c r="C143" s="27">
        <v>20</v>
      </c>
      <c r="D143" s="27">
        <v>11</v>
      </c>
      <c r="E143" s="50">
        <f t="shared" si="18"/>
        <v>0.54091781538998429</v>
      </c>
      <c r="F143" s="50">
        <f t="shared" si="19"/>
        <v>0.68329347454731804</v>
      </c>
      <c r="G143" s="50">
        <f t="shared" si="20"/>
        <v>0.39229671897289586</v>
      </c>
    </row>
    <row r="144" spans="1:7" x14ac:dyDescent="0.25">
      <c r="A144" t="s">
        <v>121</v>
      </c>
      <c r="B144" s="27">
        <f t="shared" si="17"/>
        <v>62</v>
      </c>
      <c r="C144" s="27">
        <v>32</v>
      </c>
      <c r="D144" s="27">
        <v>30</v>
      </c>
      <c r="E144" s="50">
        <f t="shared" si="18"/>
        <v>1.0818356307799686</v>
      </c>
      <c r="F144" s="50">
        <f t="shared" si="19"/>
        <v>1.0932695592757089</v>
      </c>
      <c r="G144" s="50">
        <f t="shared" si="20"/>
        <v>1.0699001426533523</v>
      </c>
    </row>
    <row r="145" spans="1:7" x14ac:dyDescent="0.25">
      <c r="A145" t="s">
        <v>122</v>
      </c>
      <c r="B145" s="27">
        <f t="shared" si="17"/>
        <v>59</v>
      </c>
      <c r="C145" s="27">
        <v>36</v>
      </c>
      <c r="D145" s="27">
        <v>23</v>
      </c>
      <c r="E145" s="50">
        <f t="shared" si="18"/>
        <v>1.0294887454196475</v>
      </c>
      <c r="F145" s="50">
        <f t="shared" si="19"/>
        <v>1.2299282541851726</v>
      </c>
      <c r="G145" s="50">
        <f t="shared" si="20"/>
        <v>0.82025677603423686</v>
      </c>
    </row>
    <row r="146" spans="1:7" x14ac:dyDescent="0.25">
      <c r="A146" t="s">
        <v>123</v>
      </c>
      <c r="B146" s="27">
        <f t="shared" si="17"/>
        <v>104</v>
      </c>
      <c r="C146" s="27">
        <v>54</v>
      </c>
      <c r="D146" s="27">
        <v>50</v>
      </c>
      <c r="E146" s="50">
        <f t="shared" si="18"/>
        <v>1.8146920258244634</v>
      </c>
      <c r="F146" s="50">
        <f t="shared" si="19"/>
        <v>1.8448923812777589</v>
      </c>
      <c r="G146" s="50">
        <f t="shared" si="20"/>
        <v>1.783166904422254</v>
      </c>
    </row>
    <row r="147" spans="1:7" x14ac:dyDescent="0.25">
      <c r="A147" t="s">
        <v>124</v>
      </c>
      <c r="B147" s="27">
        <f t="shared" si="17"/>
        <v>61</v>
      </c>
      <c r="C147" s="27">
        <v>25</v>
      </c>
      <c r="D147" s="27">
        <v>36</v>
      </c>
      <c r="E147" s="50">
        <f t="shared" si="18"/>
        <v>1.0643866689931949</v>
      </c>
      <c r="F147" s="50">
        <f t="shared" si="19"/>
        <v>0.8541168431841476</v>
      </c>
      <c r="G147" s="50">
        <f t="shared" si="20"/>
        <v>1.2838801711840229</v>
      </c>
    </row>
    <row r="148" spans="1:7" x14ac:dyDescent="0.25">
      <c r="A148" t="s">
        <v>125</v>
      </c>
      <c r="B148" s="27">
        <f t="shared" si="17"/>
        <v>72</v>
      </c>
      <c r="C148" s="27">
        <v>41</v>
      </c>
      <c r="D148" s="27">
        <v>31</v>
      </c>
      <c r="E148" s="50">
        <f t="shared" si="18"/>
        <v>1.2563252486477055</v>
      </c>
      <c r="F148" s="50">
        <f t="shared" si="19"/>
        <v>1.4007516228220021</v>
      </c>
      <c r="G148" s="50">
        <f t="shared" si="20"/>
        <v>1.1055634807417973</v>
      </c>
    </row>
    <row r="149" spans="1:7" ht="13.8" thickBot="1" x14ac:dyDescent="0.3">
      <c r="A149" s="6" t="s">
        <v>126</v>
      </c>
      <c r="B149" s="29">
        <f t="shared" si="17"/>
        <v>2321</v>
      </c>
      <c r="C149" s="29">
        <v>1026</v>
      </c>
      <c r="D149" s="29">
        <v>1295</v>
      </c>
      <c r="E149" s="35">
        <f t="shared" si="18"/>
        <v>40.49904030710173</v>
      </c>
      <c r="F149" s="35">
        <f t="shared" si="19"/>
        <v>35.05295524427742</v>
      </c>
      <c r="G149" s="35">
        <f t="shared" si="20"/>
        <v>46.184022824536378</v>
      </c>
    </row>
    <row r="151" spans="1:7" x14ac:dyDescent="0.25">
      <c r="A151" s="101" t="s">
        <v>373</v>
      </c>
      <c r="B151" s="101"/>
      <c r="C151" s="101"/>
      <c r="D151" s="101"/>
      <c r="E151" s="101"/>
      <c r="F151" s="101"/>
      <c r="G151" s="101"/>
    </row>
    <row r="152" spans="1:7" ht="13.8" thickBot="1" x14ac:dyDescent="0.3">
      <c r="A152" s="102"/>
      <c r="B152" s="102"/>
      <c r="C152" s="102"/>
      <c r="D152" s="102"/>
      <c r="E152" s="102"/>
      <c r="F152" s="102"/>
      <c r="G152" s="102"/>
    </row>
    <row r="153" spans="1:7" x14ac:dyDescent="0.25">
      <c r="A153" s="105" t="s">
        <v>35</v>
      </c>
      <c r="B153" s="137" t="s">
        <v>27</v>
      </c>
      <c r="C153" s="138"/>
      <c r="D153" s="138"/>
      <c r="E153" s="137" t="s">
        <v>26</v>
      </c>
      <c r="F153" s="138"/>
      <c r="G153" s="138"/>
    </row>
    <row r="154" spans="1:7" ht="13.8" thickBot="1" x14ac:dyDescent="0.3">
      <c r="A154" s="106"/>
      <c r="B154" s="43" t="s">
        <v>128</v>
      </c>
      <c r="C154" s="42" t="s">
        <v>22</v>
      </c>
      <c r="D154" s="42" t="s">
        <v>23</v>
      </c>
      <c r="E154" s="42" t="s">
        <v>128</v>
      </c>
      <c r="F154" s="67" t="s">
        <v>22</v>
      </c>
      <c r="G154" s="43" t="s">
        <v>23</v>
      </c>
    </row>
    <row r="155" spans="1:7" x14ac:dyDescent="0.25">
      <c r="A155" s="84" t="s">
        <v>127</v>
      </c>
      <c r="B155" s="82">
        <f>C155+D155</f>
        <v>3291</v>
      </c>
      <c r="C155" s="82">
        <f>SUM(C156:C179)</f>
        <v>1604</v>
      </c>
      <c r="D155" s="82">
        <f>SUM(D156:D179)</f>
        <v>1687</v>
      </c>
      <c r="E155" s="85">
        <f>B155*100/B$155</f>
        <v>100</v>
      </c>
      <c r="F155" s="85">
        <f>C155*100/C$155</f>
        <v>100</v>
      </c>
      <c r="G155" s="85">
        <f>D155*100/D$155</f>
        <v>100</v>
      </c>
    </row>
    <row r="156" spans="1:7" x14ac:dyDescent="0.25">
      <c r="A156" t="s">
        <v>103</v>
      </c>
      <c r="B156" s="27">
        <f t="shared" ref="B156:B179" si="21">C156+D156</f>
        <v>28</v>
      </c>
      <c r="C156" s="27">
        <v>21</v>
      </c>
      <c r="D156" s="27">
        <v>7</v>
      </c>
      <c r="E156" s="50">
        <f t="shared" ref="E156:E179" si="22">B156*100/B$155</f>
        <v>0.85080522637496203</v>
      </c>
      <c r="F156" s="50">
        <f t="shared" ref="F156:F179" si="23">C156*100/C$155</f>
        <v>1.3092269326683292</v>
      </c>
      <c r="G156" s="50">
        <f t="shared" ref="G156:G179" si="24">D156*100/D$155</f>
        <v>0.41493775933609961</v>
      </c>
    </row>
    <row r="157" spans="1:7" x14ac:dyDescent="0.25">
      <c r="A157" t="s">
        <v>104</v>
      </c>
      <c r="B157" s="27">
        <f t="shared" si="21"/>
        <v>36</v>
      </c>
      <c r="C157" s="27">
        <v>21</v>
      </c>
      <c r="D157" s="27">
        <v>15</v>
      </c>
      <c r="E157" s="50">
        <f t="shared" si="22"/>
        <v>1.0938924339106655</v>
      </c>
      <c r="F157" s="50">
        <f t="shared" si="23"/>
        <v>1.3092269326683292</v>
      </c>
      <c r="G157" s="50">
        <f t="shared" si="24"/>
        <v>0.88915234143449906</v>
      </c>
    </row>
    <row r="158" spans="1:7" x14ac:dyDescent="0.25">
      <c r="A158" t="s">
        <v>105</v>
      </c>
      <c r="B158" s="27">
        <f t="shared" si="21"/>
        <v>1116</v>
      </c>
      <c r="C158" s="27">
        <v>387</v>
      </c>
      <c r="D158" s="27">
        <v>729</v>
      </c>
      <c r="E158" s="50">
        <f t="shared" si="22"/>
        <v>33.910665451230628</v>
      </c>
      <c r="F158" s="50">
        <f t="shared" si="23"/>
        <v>24.127182044887782</v>
      </c>
      <c r="G158" s="50">
        <f t="shared" si="24"/>
        <v>43.21280379371666</v>
      </c>
    </row>
    <row r="159" spans="1:7" x14ac:dyDescent="0.25">
      <c r="A159" t="s">
        <v>106</v>
      </c>
      <c r="B159" s="27">
        <f t="shared" si="21"/>
        <v>84</v>
      </c>
      <c r="C159" s="27">
        <v>40</v>
      </c>
      <c r="D159" s="27">
        <v>44</v>
      </c>
      <c r="E159" s="50">
        <f t="shared" si="22"/>
        <v>2.552415679124886</v>
      </c>
      <c r="F159" s="50">
        <f t="shared" si="23"/>
        <v>2.4937655860349128</v>
      </c>
      <c r="G159" s="50">
        <f t="shared" si="24"/>
        <v>2.6081802015411975</v>
      </c>
    </row>
    <row r="160" spans="1:7" x14ac:dyDescent="0.25">
      <c r="A160" t="s">
        <v>107</v>
      </c>
      <c r="B160" s="27">
        <f t="shared" si="21"/>
        <v>983</v>
      </c>
      <c r="C160" s="27">
        <v>606</v>
      </c>
      <c r="D160" s="27">
        <v>377</v>
      </c>
      <c r="E160" s="50">
        <f t="shared" si="22"/>
        <v>29.869340625949558</v>
      </c>
      <c r="F160" s="50">
        <f t="shared" si="23"/>
        <v>37.780548628428924</v>
      </c>
      <c r="G160" s="50">
        <f t="shared" si="24"/>
        <v>22.347362181387076</v>
      </c>
    </row>
    <row r="161" spans="1:7" x14ac:dyDescent="0.25">
      <c r="A161" t="s">
        <v>108</v>
      </c>
      <c r="B161" s="27">
        <f t="shared" si="21"/>
        <v>41</v>
      </c>
      <c r="C161" s="27">
        <v>17</v>
      </c>
      <c r="D161" s="27">
        <v>24</v>
      </c>
      <c r="E161" s="50">
        <f t="shared" si="22"/>
        <v>1.2458219386204801</v>
      </c>
      <c r="F161" s="50">
        <f t="shared" si="23"/>
        <v>1.059850374064838</v>
      </c>
      <c r="G161" s="50">
        <f t="shared" si="24"/>
        <v>1.4226437462951986</v>
      </c>
    </row>
    <row r="162" spans="1:7" x14ac:dyDescent="0.25">
      <c r="A162" t="s">
        <v>109</v>
      </c>
      <c r="B162" s="27">
        <f t="shared" si="21"/>
        <v>26</v>
      </c>
      <c r="C162" s="27">
        <v>18</v>
      </c>
      <c r="D162" s="27">
        <v>8</v>
      </c>
      <c r="E162" s="50">
        <f t="shared" si="22"/>
        <v>0.7900334244910362</v>
      </c>
      <c r="F162" s="50">
        <f t="shared" si="23"/>
        <v>1.1221945137157108</v>
      </c>
      <c r="G162" s="50">
        <f t="shared" si="24"/>
        <v>0.47421458209839951</v>
      </c>
    </row>
    <row r="163" spans="1:7" x14ac:dyDescent="0.25">
      <c r="A163" t="s">
        <v>110</v>
      </c>
      <c r="B163" s="27">
        <f t="shared" si="21"/>
        <v>36</v>
      </c>
      <c r="C163" s="27">
        <v>21</v>
      </c>
      <c r="D163" s="27">
        <v>15</v>
      </c>
      <c r="E163" s="50">
        <f t="shared" si="22"/>
        <v>1.0938924339106655</v>
      </c>
      <c r="F163" s="50">
        <f t="shared" si="23"/>
        <v>1.3092269326683292</v>
      </c>
      <c r="G163" s="50">
        <f t="shared" si="24"/>
        <v>0.88915234143449906</v>
      </c>
    </row>
    <row r="164" spans="1:7" x14ac:dyDescent="0.25">
      <c r="A164" t="s">
        <v>111</v>
      </c>
      <c r="B164" s="27">
        <f t="shared" si="21"/>
        <v>40</v>
      </c>
      <c r="C164" s="27">
        <v>27</v>
      </c>
      <c r="D164" s="27">
        <v>13</v>
      </c>
      <c r="E164" s="50">
        <f t="shared" si="22"/>
        <v>1.2154360376785172</v>
      </c>
      <c r="F164" s="50">
        <f t="shared" si="23"/>
        <v>1.6832917705735662</v>
      </c>
      <c r="G164" s="50">
        <f t="shared" si="24"/>
        <v>0.77059869590989927</v>
      </c>
    </row>
    <row r="165" spans="1:7" x14ac:dyDescent="0.25">
      <c r="A165" t="s">
        <v>112</v>
      </c>
      <c r="B165" s="27">
        <f t="shared" si="21"/>
        <v>0</v>
      </c>
      <c r="C165" s="27">
        <v>0</v>
      </c>
      <c r="D165" s="27">
        <v>0</v>
      </c>
      <c r="E165" s="50">
        <f t="shared" si="22"/>
        <v>0</v>
      </c>
      <c r="F165" s="50">
        <f t="shared" si="23"/>
        <v>0</v>
      </c>
      <c r="G165" s="50">
        <f t="shared" si="24"/>
        <v>0</v>
      </c>
    </row>
    <row r="166" spans="1:7" x14ac:dyDescent="0.25">
      <c r="A166" t="s">
        <v>113</v>
      </c>
      <c r="B166" s="27">
        <f t="shared" si="21"/>
        <v>5</v>
      </c>
      <c r="C166" s="27">
        <v>4</v>
      </c>
      <c r="D166" s="27">
        <v>1</v>
      </c>
      <c r="E166" s="50">
        <f t="shared" si="22"/>
        <v>0.15192950470981464</v>
      </c>
      <c r="F166" s="50">
        <f t="shared" si="23"/>
        <v>0.24937655860349128</v>
      </c>
      <c r="G166" s="50">
        <f t="shared" si="24"/>
        <v>5.9276822762299938E-2</v>
      </c>
    </row>
    <row r="167" spans="1:7" x14ac:dyDescent="0.25">
      <c r="A167" t="s">
        <v>114</v>
      </c>
      <c r="B167" s="27">
        <f t="shared" si="21"/>
        <v>18</v>
      </c>
      <c r="C167" s="27">
        <v>14</v>
      </c>
      <c r="D167" s="27">
        <v>4</v>
      </c>
      <c r="E167" s="50">
        <f t="shared" si="22"/>
        <v>0.54694621695533274</v>
      </c>
      <c r="F167" s="50">
        <f t="shared" si="23"/>
        <v>0.87281795511221949</v>
      </c>
      <c r="G167" s="50">
        <f t="shared" si="24"/>
        <v>0.23710729104919975</v>
      </c>
    </row>
    <row r="168" spans="1:7" x14ac:dyDescent="0.25">
      <c r="A168" t="s">
        <v>115</v>
      </c>
      <c r="B168" s="27">
        <f t="shared" si="21"/>
        <v>15</v>
      </c>
      <c r="C168" s="27">
        <v>10</v>
      </c>
      <c r="D168" s="27">
        <v>5</v>
      </c>
      <c r="E168" s="50">
        <f t="shared" si="22"/>
        <v>0.45578851412944393</v>
      </c>
      <c r="F168" s="50">
        <f t="shared" si="23"/>
        <v>0.62344139650872821</v>
      </c>
      <c r="G168" s="50">
        <f t="shared" si="24"/>
        <v>0.29638411381149971</v>
      </c>
    </row>
    <row r="169" spans="1:7" x14ac:dyDescent="0.25">
      <c r="A169" t="s">
        <v>116</v>
      </c>
      <c r="B169" s="27">
        <f t="shared" si="21"/>
        <v>4</v>
      </c>
      <c r="C169" s="27">
        <v>4</v>
      </c>
      <c r="D169" s="27">
        <v>0</v>
      </c>
      <c r="E169" s="50">
        <f t="shared" si="22"/>
        <v>0.12154360376785171</v>
      </c>
      <c r="F169" s="50">
        <f t="shared" si="23"/>
        <v>0.24937655860349128</v>
      </c>
      <c r="G169" s="50">
        <f t="shared" si="24"/>
        <v>0</v>
      </c>
    </row>
    <row r="170" spans="1:7" x14ac:dyDescent="0.25">
      <c r="A170" t="s">
        <v>117</v>
      </c>
      <c r="B170" s="27">
        <f t="shared" si="21"/>
        <v>2</v>
      </c>
      <c r="C170" s="27">
        <v>2</v>
      </c>
      <c r="D170" s="27">
        <v>0</v>
      </c>
      <c r="E170" s="50">
        <f t="shared" si="22"/>
        <v>6.0771801883925856E-2</v>
      </c>
      <c r="F170" s="50">
        <f t="shared" si="23"/>
        <v>0.12468827930174564</v>
      </c>
      <c r="G170" s="50">
        <f t="shared" si="24"/>
        <v>0</v>
      </c>
    </row>
    <row r="171" spans="1:7" x14ac:dyDescent="0.25">
      <c r="A171" t="s">
        <v>118</v>
      </c>
      <c r="B171" s="27">
        <f t="shared" si="21"/>
        <v>0</v>
      </c>
      <c r="C171" s="27">
        <v>0</v>
      </c>
      <c r="D171" s="27">
        <v>0</v>
      </c>
      <c r="E171" s="50">
        <f t="shared" si="22"/>
        <v>0</v>
      </c>
      <c r="F171" s="50">
        <f t="shared" si="23"/>
        <v>0</v>
      </c>
      <c r="G171" s="50">
        <f t="shared" si="24"/>
        <v>0</v>
      </c>
    </row>
    <row r="172" spans="1:7" x14ac:dyDescent="0.25">
      <c r="A172" t="s">
        <v>119</v>
      </c>
      <c r="B172" s="27">
        <f t="shared" si="21"/>
        <v>1</v>
      </c>
      <c r="C172" s="27">
        <v>1</v>
      </c>
      <c r="D172" s="27">
        <v>0</v>
      </c>
      <c r="E172" s="50">
        <f t="shared" si="22"/>
        <v>3.0385900941962928E-2</v>
      </c>
      <c r="F172" s="50">
        <f t="shared" si="23"/>
        <v>6.2344139650872821E-2</v>
      </c>
      <c r="G172" s="50">
        <f t="shared" si="24"/>
        <v>0</v>
      </c>
    </row>
    <row r="173" spans="1:7" x14ac:dyDescent="0.25">
      <c r="A173" t="s">
        <v>120</v>
      </c>
      <c r="B173" s="27">
        <f t="shared" si="21"/>
        <v>18</v>
      </c>
      <c r="C173" s="27">
        <v>13</v>
      </c>
      <c r="D173" s="27">
        <v>5</v>
      </c>
      <c r="E173" s="50">
        <f t="shared" si="22"/>
        <v>0.54694621695533274</v>
      </c>
      <c r="F173" s="50">
        <f t="shared" si="23"/>
        <v>0.81047381546134667</v>
      </c>
      <c r="G173" s="50">
        <f t="shared" si="24"/>
        <v>0.29638411381149971</v>
      </c>
    </row>
    <row r="174" spans="1:7" x14ac:dyDescent="0.25">
      <c r="A174" t="s">
        <v>121</v>
      </c>
      <c r="B174" s="27">
        <f t="shared" si="21"/>
        <v>40</v>
      </c>
      <c r="C174" s="27">
        <v>39</v>
      </c>
      <c r="D174" s="27">
        <v>1</v>
      </c>
      <c r="E174" s="50">
        <f t="shared" si="22"/>
        <v>1.2154360376785172</v>
      </c>
      <c r="F174" s="50">
        <f t="shared" si="23"/>
        <v>2.4314214463840398</v>
      </c>
      <c r="G174" s="50">
        <f t="shared" si="24"/>
        <v>5.9276822762299938E-2</v>
      </c>
    </row>
    <row r="175" spans="1:7" x14ac:dyDescent="0.25">
      <c r="A175" t="s">
        <v>122</v>
      </c>
      <c r="B175" s="27">
        <f t="shared" si="21"/>
        <v>7</v>
      </c>
      <c r="C175" s="27">
        <v>6</v>
      </c>
      <c r="D175" s="27">
        <v>1</v>
      </c>
      <c r="E175" s="50">
        <f t="shared" si="22"/>
        <v>0.21270130659374051</v>
      </c>
      <c r="F175" s="50">
        <f t="shared" si="23"/>
        <v>0.37406483790523692</v>
      </c>
      <c r="G175" s="50">
        <f t="shared" si="24"/>
        <v>5.9276822762299938E-2</v>
      </c>
    </row>
    <row r="176" spans="1:7" x14ac:dyDescent="0.25">
      <c r="A176" t="s">
        <v>123</v>
      </c>
      <c r="B176" s="27">
        <f t="shared" si="21"/>
        <v>4</v>
      </c>
      <c r="C176" s="27">
        <v>4</v>
      </c>
      <c r="D176" s="27">
        <v>0</v>
      </c>
      <c r="E176" s="50">
        <f t="shared" si="22"/>
        <v>0.12154360376785171</v>
      </c>
      <c r="F176" s="50">
        <f t="shared" si="23"/>
        <v>0.24937655860349128</v>
      </c>
      <c r="G176" s="50">
        <f t="shared" si="24"/>
        <v>0</v>
      </c>
    </row>
    <row r="177" spans="1:7" x14ac:dyDescent="0.25">
      <c r="A177" t="s">
        <v>124</v>
      </c>
      <c r="B177" s="27">
        <f t="shared" si="21"/>
        <v>0</v>
      </c>
      <c r="C177" s="27">
        <v>0</v>
      </c>
      <c r="D177" s="27">
        <v>0</v>
      </c>
      <c r="E177" s="50">
        <f t="shared" si="22"/>
        <v>0</v>
      </c>
      <c r="F177" s="50">
        <f t="shared" si="23"/>
        <v>0</v>
      </c>
      <c r="G177" s="50">
        <f t="shared" si="24"/>
        <v>0</v>
      </c>
    </row>
    <row r="178" spans="1:7" x14ac:dyDescent="0.25">
      <c r="A178" t="s">
        <v>125</v>
      </c>
      <c r="B178" s="27">
        <f t="shared" si="21"/>
        <v>0</v>
      </c>
      <c r="C178" s="27">
        <v>0</v>
      </c>
      <c r="D178" s="27">
        <v>0</v>
      </c>
      <c r="E178" s="50">
        <f t="shared" si="22"/>
        <v>0</v>
      </c>
      <c r="F178" s="50">
        <f t="shared" si="23"/>
        <v>0</v>
      </c>
      <c r="G178" s="50">
        <f t="shared" si="24"/>
        <v>0</v>
      </c>
    </row>
    <row r="179" spans="1:7" ht="13.8" thickBot="1" x14ac:dyDescent="0.3">
      <c r="A179" s="6" t="s">
        <v>126</v>
      </c>
      <c r="B179" s="29">
        <f t="shared" si="21"/>
        <v>787</v>
      </c>
      <c r="C179" s="29">
        <v>349</v>
      </c>
      <c r="D179" s="29">
        <v>438</v>
      </c>
      <c r="E179" s="35">
        <f t="shared" si="22"/>
        <v>23.913704041324824</v>
      </c>
      <c r="F179" s="35">
        <f t="shared" si="23"/>
        <v>21.758104738154614</v>
      </c>
      <c r="G179" s="35">
        <f t="shared" si="24"/>
        <v>25.963248369887374</v>
      </c>
    </row>
    <row r="181" spans="1:7" x14ac:dyDescent="0.25">
      <c r="A181" s="101" t="s">
        <v>373</v>
      </c>
      <c r="B181" s="101"/>
      <c r="C181" s="101"/>
      <c r="D181" s="101"/>
      <c r="E181" s="101"/>
      <c r="F181" s="101"/>
      <c r="G181" s="101"/>
    </row>
    <row r="182" spans="1:7" ht="13.8" thickBot="1" x14ac:dyDescent="0.3">
      <c r="A182" s="102"/>
      <c r="B182" s="102"/>
      <c r="C182" s="102"/>
      <c r="D182" s="102"/>
      <c r="E182" s="102"/>
      <c r="F182" s="102"/>
      <c r="G182" s="102"/>
    </row>
    <row r="183" spans="1:7" x14ac:dyDescent="0.25">
      <c r="A183" s="105" t="s">
        <v>384</v>
      </c>
      <c r="B183" s="137" t="s">
        <v>27</v>
      </c>
      <c r="C183" s="138"/>
      <c r="D183" s="138"/>
      <c r="E183" s="137" t="s">
        <v>26</v>
      </c>
      <c r="F183" s="138"/>
      <c r="G183" s="138"/>
    </row>
    <row r="184" spans="1:7" ht="13.8" thickBot="1" x14ac:dyDescent="0.3">
      <c r="A184" s="106"/>
      <c r="B184" s="43" t="s">
        <v>128</v>
      </c>
      <c r="C184" s="42" t="s">
        <v>22</v>
      </c>
      <c r="D184" s="42" t="s">
        <v>23</v>
      </c>
      <c r="E184" s="42" t="s">
        <v>128</v>
      </c>
      <c r="F184" s="67" t="s">
        <v>22</v>
      </c>
      <c r="G184" s="43" t="s">
        <v>23</v>
      </c>
    </row>
    <row r="185" spans="1:7" x14ac:dyDescent="0.25">
      <c r="A185" s="84" t="s">
        <v>127</v>
      </c>
      <c r="B185" s="82">
        <f>C185+D185</f>
        <v>3575</v>
      </c>
      <c r="C185" s="82">
        <f>SUM(C186:C209)</f>
        <v>1873</v>
      </c>
      <c r="D185" s="82">
        <f>SUM(D186:D209)</f>
        <v>1702</v>
      </c>
      <c r="E185" s="85">
        <f>B185*100/B$185</f>
        <v>100</v>
      </c>
      <c r="F185" s="85">
        <f>C185*100/C$185</f>
        <v>100</v>
      </c>
      <c r="G185" s="85">
        <f>D185*100/D$185</f>
        <v>100</v>
      </c>
    </row>
    <row r="186" spans="1:7" x14ac:dyDescent="0.25">
      <c r="A186" t="s">
        <v>103</v>
      </c>
      <c r="B186" s="27">
        <f t="shared" ref="B186:B209" si="25">C186+D186</f>
        <v>200</v>
      </c>
      <c r="C186" s="27">
        <v>96</v>
      </c>
      <c r="D186" s="27">
        <v>104</v>
      </c>
      <c r="E186" s="50">
        <f t="shared" ref="E186:E209" si="26">B186*100/B$185</f>
        <v>5.5944055944055942</v>
      </c>
      <c r="F186" s="50">
        <f t="shared" ref="F186:F209" si="27">C186*100/C$185</f>
        <v>5.1254671649759747</v>
      </c>
      <c r="G186" s="50">
        <f t="shared" ref="G186:G209" si="28">D186*100/D$185</f>
        <v>6.1104582843713278</v>
      </c>
    </row>
    <row r="187" spans="1:7" x14ac:dyDescent="0.25">
      <c r="A187" t="s">
        <v>104</v>
      </c>
      <c r="B187" s="27">
        <f t="shared" si="25"/>
        <v>274</v>
      </c>
      <c r="C187" s="27">
        <v>143</v>
      </c>
      <c r="D187" s="27">
        <v>131</v>
      </c>
      <c r="E187" s="50">
        <f t="shared" si="26"/>
        <v>7.6643356643356642</v>
      </c>
      <c r="F187" s="50">
        <f t="shared" si="27"/>
        <v>7.6348104644954615</v>
      </c>
      <c r="G187" s="50">
        <f t="shared" si="28"/>
        <v>7.6968272620446534</v>
      </c>
    </row>
    <row r="188" spans="1:7" x14ac:dyDescent="0.25">
      <c r="A188" t="s">
        <v>105</v>
      </c>
      <c r="B188" s="27">
        <f t="shared" si="25"/>
        <v>1090</v>
      </c>
      <c r="C188" s="27">
        <v>489</v>
      </c>
      <c r="D188" s="27">
        <v>601</v>
      </c>
      <c r="E188" s="50">
        <f t="shared" si="26"/>
        <v>30.48951048951049</v>
      </c>
      <c r="F188" s="50">
        <f t="shared" si="27"/>
        <v>26.107848371596369</v>
      </c>
      <c r="G188" s="50">
        <f t="shared" si="28"/>
        <v>35.311398354876616</v>
      </c>
    </row>
    <row r="189" spans="1:7" x14ac:dyDescent="0.25">
      <c r="A189" t="s">
        <v>106</v>
      </c>
      <c r="B189" s="27">
        <f t="shared" si="25"/>
        <v>76</v>
      </c>
      <c r="C189" s="27">
        <v>52</v>
      </c>
      <c r="D189" s="27">
        <v>24</v>
      </c>
      <c r="E189" s="50">
        <f t="shared" si="26"/>
        <v>2.1258741258741258</v>
      </c>
      <c r="F189" s="50">
        <f t="shared" si="27"/>
        <v>2.776294714361986</v>
      </c>
      <c r="G189" s="50">
        <f t="shared" si="28"/>
        <v>1.4101057579318448</v>
      </c>
    </row>
    <row r="190" spans="1:7" x14ac:dyDescent="0.25">
      <c r="A190" t="s">
        <v>107</v>
      </c>
      <c r="B190" s="27">
        <f t="shared" si="25"/>
        <v>111</v>
      </c>
      <c r="C190" s="27">
        <v>72</v>
      </c>
      <c r="D190" s="27">
        <v>39</v>
      </c>
      <c r="E190" s="50">
        <f t="shared" si="26"/>
        <v>3.104895104895105</v>
      </c>
      <c r="F190" s="50">
        <f t="shared" si="27"/>
        <v>3.844100373731981</v>
      </c>
      <c r="G190" s="50">
        <f t="shared" si="28"/>
        <v>2.2914218566392481</v>
      </c>
    </row>
    <row r="191" spans="1:7" x14ac:dyDescent="0.25">
      <c r="A191" t="s">
        <v>108</v>
      </c>
      <c r="B191" s="27">
        <f t="shared" si="25"/>
        <v>21</v>
      </c>
      <c r="C191" s="27">
        <v>12</v>
      </c>
      <c r="D191" s="27">
        <v>9</v>
      </c>
      <c r="E191" s="50">
        <f t="shared" si="26"/>
        <v>0.58741258741258739</v>
      </c>
      <c r="F191" s="50">
        <f t="shared" si="27"/>
        <v>0.64068339562199683</v>
      </c>
      <c r="G191" s="50">
        <f t="shared" si="28"/>
        <v>0.52878965922444188</v>
      </c>
    </row>
    <row r="192" spans="1:7" x14ac:dyDescent="0.25">
      <c r="A192" t="s">
        <v>109</v>
      </c>
      <c r="B192" s="27">
        <f t="shared" si="25"/>
        <v>54</v>
      </c>
      <c r="C192" s="27">
        <v>30</v>
      </c>
      <c r="D192" s="27">
        <v>24</v>
      </c>
      <c r="E192" s="50">
        <f t="shared" si="26"/>
        <v>1.5104895104895104</v>
      </c>
      <c r="F192" s="50">
        <f t="shared" si="27"/>
        <v>1.601708489054992</v>
      </c>
      <c r="G192" s="50">
        <f t="shared" si="28"/>
        <v>1.4101057579318448</v>
      </c>
    </row>
    <row r="193" spans="1:7" x14ac:dyDescent="0.25">
      <c r="A193" t="s">
        <v>110</v>
      </c>
      <c r="B193" s="27">
        <f t="shared" si="25"/>
        <v>638</v>
      </c>
      <c r="C193" s="27">
        <v>434</v>
      </c>
      <c r="D193" s="27">
        <v>204</v>
      </c>
      <c r="E193" s="50">
        <f t="shared" si="26"/>
        <v>17.846153846153847</v>
      </c>
      <c r="F193" s="50">
        <f t="shared" si="27"/>
        <v>23.171382808328882</v>
      </c>
      <c r="G193" s="50">
        <f t="shared" si="28"/>
        <v>11.985898942420681</v>
      </c>
    </row>
    <row r="194" spans="1:7" x14ac:dyDescent="0.25">
      <c r="A194" t="s">
        <v>111</v>
      </c>
      <c r="B194" s="27">
        <f t="shared" si="25"/>
        <v>88</v>
      </c>
      <c r="C194" s="27">
        <v>36</v>
      </c>
      <c r="D194" s="27">
        <v>52</v>
      </c>
      <c r="E194" s="50">
        <f t="shared" si="26"/>
        <v>2.4615384615384617</v>
      </c>
      <c r="F194" s="50">
        <f t="shared" si="27"/>
        <v>1.9220501868659905</v>
      </c>
      <c r="G194" s="50">
        <f t="shared" si="28"/>
        <v>3.0552291421856639</v>
      </c>
    </row>
    <row r="195" spans="1:7" x14ac:dyDescent="0.25">
      <c r="A195" t="s">
        <v>112</v>
      </c>
      <c r="B195" s="27">
        <f t="shared" si="25"/>
        <v>21</v>
      </c>
      <c r="C195" s="27">
        <v>19</v>
      </c>
      <c r="D195" s="27">
        <v>2</v>
      </c>
      <c r="E195" s="50">
        <f t="shared" si="26"/>
        <v>0.58741258741258739</v>
      </c>
      <c r="F195" s="50">
        <f t="shared" si="27"/>
        <v>1.0144153764014949</v>
      </c>
      <c r="G195" s="50">
        <f t="shared" si="28"/>
        <v>0.11750881316098707</v>
      </c>
    </row>
    <row r="196" spans="1:7" x14ac:dyDescent="0.25">
      <c r="A196" t="s">
        <v>113</v>
      </c>
      <c r="B196" s="27">
        <f t="shared" si="25"/>
        <v>45</v>
      </c>
      <c r="C196" s="27">
        <v>32</v>
      </c>
      <c r="D196" s="27">
        <v>13</v>
      </c>
      <c r="E196" s="50">
        <f t="shared" si="26"/>
        <v>1.2587412587412588</v>
      </c>
      <c r="F196" s="50">
        <f t="shared" si="27"/>
        <v>1.7084890549919916</v>
      </c>
      <c r="G196" s="50">
        <f t="shared" si="28"/>
        <v>0.76380728554641597</v>
      </c>
    </row>
    <row r="197" spans="1:7" x14ac:dyDescent="0.25">
      <c r="A197" t="s">
        <v>114</v>
      </c>
      <c r="B197" s="27">
        <f t="shared" si="25"/>
        <v>27</v>
      </c>
      <c r="C197" s="27">
        <v>25</v>
      </c>
      <c r="D197" s="27">
        <v>2</v>
      </c>
      <c r="E197" s="50">
        <f t="shared" si="26"/>
        <v>0.75524475524475521</v>
      </c>
      <c r="F197" s="50">
        <f t="shared" si="27"/>
        <v>1.3347570742124932</v>
      </c>
      <c r="G197" s="50">
        <f t="shared" si="28"/>
        <v>0.11750881316098707</v>
      </c>
    </row>
    <row r="198" spans="1:7" x14ac:dyDescent="0.25">
      <c r="A198" t="s">
        <v>115</v>
      </c>
      <c r="B198" s="27">
        <f t="shared" si="25"/>
        <v>17</v>
      </c>
      <c r="C198" s="27">
        <v>14</v>
      </c>
      <c r="D198" s="27">
        <v>3</v>
      </c>
      <c r="E198" s="50">
        <f t="shared" si="26"/>
        <v>0.47552447552447552</v>
      </c>
      <c r="F198" s="50">
        <f t="shared" si="27"/>
        <v>0.7474639615589963</v>
      </c>
      <c r="G198" s="50">
        <f t="shared" si="28"/>
        <v>0.1762632197414806</v>
      </c>
    </row>
    <row r="199" spans="1:7" x14ac:dyDescent="0.25">
      <c r="A199" t="s">
        <v>116</v>
      </c>
      <c r="B199" s="27">
        <f t="shared" si="25"/>
        <v>4</v>
      </c>
      <c r="C199" s="27">
        <v>4</v>
      </c>
      <c r="D199" s="27">
        <v>0</v>
      </c>
      <c r="E199" s="50">
        <f t="shared" si="26"/>
        <v>0.11188811188811189</v>
      </c>
      <c r="F199" s="50">
        <f t="shared" si="27"/>
        <v>0.21356113187399894</v>
      </c>
      <c r="G199" s="50">
        <f t="shared" si="28"/>
        <v>0</v>
      </c>
    </row>
    <row r="200" spans="1:7" x14ac:dyDescent="0.25">
      <c r="A200" t="s">
        <v>117</v>
      </c>
      <c r="B200" s="27">
        <f t="shared" si="25"/>
        <v>4</v>
      </c>
      <c r="C200" s="27">
        <v>4</v>
      </c>
      <c r="D200" s="27">
        <v>0</v>
      </c>
      <c r="E200" s="50">
        <f t="shared" si="26"/>
        <v>0.11188811188811189</v>
      </c>
      <c r="F200" s="50">
        <f t="shared" si="27"/>
        <v>0.21356113187399894</v>
      </c>
      <c r="G200" s="50">
        <f t="shared" si="28"/>
        <v>0</v>
      </c>
    </row>
    <row r="201" spans="1:7" x14ac:dyDescent="0.25">
      <c r="A201" t="s">
        <v>118</v>
      </c>
      <c r="B201" s="27">
        <f t="shared" si="25"/>
        <v>0</v>
      </c>
      <c r="C201" s="27">
        <v>0</v>
      </c>
      <c r="D201" s="27">
        <v>0</v>
      </c>
      <c r="E201" s="50">
        <f t="shared" si="26"/>
        <v>0</v>
      </c>
      <c r="F201" s="50">
        <f t="shared" si="27"/>
        <v>0</v>
      </c>
      <c r="G201" s="50">
        <f t="shared" si="28"/>
        <v>0</v>
      </c>
    </row>
    <row r="202" spans="1:7" x14ac:dyDescent="0.25">
      <c r="A202" t="s">
        <v>119</v>
      </c>
      <c r="B202" s="27">
        <f t="shared" si="25"/>
        <v>6</v>
      </c>
      <c r="C202" s="27">
        <v>6</v>
      </c>
      <c r="D202" s="27">
        <v>0</v>
      </c>
      <c r="E202" s="50">
        <f t="shared" si="26"/>
        <v>0.16783216783216784</v>
      </c>
      <c r="F202" s="50">
        <f t="shared" si="27"/>
        <v>0.32034169781099842</v>
      </c>
      <c r="G202" s="50">
        <f t="shared" si="28"/>
        <v>0</v>
      </c>
    </row>
    <row r="203" spans="1:7" x14ac:dyDescent="0.25">
      <c r="A203" t="s">
        <v>120</v>
      </c>
      <c r="B203" s="27">
        <f t="shared" si="25"/>
        <v>3</v>
      </c>
      <c r="C203" s="27">
        <v>3</v>
      </c>
      <c r="D203" s="27">
        <v>0</v>
      </c>
      <c r="E203" s="50">
        <f t="shared" si="26"/>
        <v>8.3916083916083919E-2</v>
      </c>
      <c r="F203" s="50">
        <f t="shared" si="27"/>
        <v>0.16017084890549921</v>
      </c>
      <c r="G203" s="50">
        <f t="shared" si="28"/>
        <v>0</v>
      </c>
    </row>
    <row r="204" spans="1:7" x14ac:dyDescent="0.25">
      <c r="A204" t="s">
        <v>121</v>
      </c>
      <c r="B204" s="27">
        <f t="shared" si="25"/>
        <v>7</v>
      </c>
      <c r="C204" s="27">
        <v>6</v>
      </c>
      <c r="D204" s="27">
        <v>1</v>
      </c>
      <c r="E204" s="50">
        <f t="shared" si="26"/>
        <v>0.19580419580419581</v>
      </c>
      <c r="F204" s="50">
        <f t="shared" si="27"/>
        <v>0.32034169781099842</v>
      </c>
      <c r="G204" s="50">
        <f t="shared" si="28"/>
        <v>5.8754406580493537E-2</v>
      </c>
    </row>
    <row r="205" spans="1:7" x14ac:dyDescent="0.25">
      <c r="A205" t="s">
        <v>122</v>
      </c>
      <c r="B205" s="27">
        <f t="shared" si="25"/>
        <v>2</v>
      </c>
      <c r="C205" s="27">
        <v>2</v>
      </c>
      <c r="D205" s="27">
        <v>0</v>
      </c>
      <c r="E205" s="50">
        <f t="shared" si="26"/>
        <v>5.5944055944055944E-2</v>
      </c>
      <c r="F205" s="50">
        <f t="shared" si="27"/>
        <v>0.10678056593699947</v>
      </c>
      <c r="G205" s="50">
        <f t="shared" si="28"/>
        <v>0</v>
      </c>
    </row>
    <row r="206" spans="1:7" x14ac:dyDescent="0.25">
      <c r="A206" t="s">
        <v>123</v>
      </c>
      <c r="B206" s="27">
        <f t="shared" si="25"/>
        <v>7</v>
      </c>
      <c r="C206" s="27">
        <v>6</v>
      </c>
      <c r="D206" s="27">
        <v>1</v>
      </c>
      <c r="E206" s="50">
        <f t="shared" si="26"/>
        <v>0.19580419580419581</v>
      </c>
      <c r="F206" s="50">
        <f t="shared" si="27"/>
        <v>0.32034169781099842</v>
      </c>
      <c r="G206" s="50">
        <f t="shared" si="28"/>
        <v>5.8754406580493537E-2</v>
      </c>
    </row>
    <row r="207" spans="1:7" x14ac:dyDescent="0.25">
      <c r="A207" t="s">
        <v>124</v>
      </c>
      <c r="B207" s="27">
        <f t="shared" si="25"/>
        <v>2</v>
      </c>
      <c r="C207" s="27">
        <v>2</v>
      </c>
      <c r="D207" s="27">
        <v>0</v>
      </c>
      <c r="E207" s="50">
        <f t="shared" si="26"/>
        <v>5.5944055944055944E-2</v>
      </c>
      <c r="F207" s="50">
        <f t="shared" si="27"/>
        <v>0.10678056593699947</v>
      </c>
      <c r="G207" s="50">
        <f t="shared" si="28"/>
        <v>0</v>
      </c>
    </row>
    <row r="208" spans="1:7" x14ac:dyDescent="0.25">
      <c r="A208" t="s">
        <v>125</v>
      </c>
      <c r="B208" s="27">
        <f t="shared" si="25"/>
        <v>1</v>
      </c>
      <c r="C208" s="27">
        <v>1</v>
      </c>
      <c r="D208" s="27">
        <v>0</v>
      </c>
      <c r="E208" s="50">
        <f t="shared" si="26"/>
        <v>2.7972027972027972E-2</v>
      </c>
      <c r="F208" s="50">
        <f t="shared" si="27"/>
        <v>5.3390282968499736E-2</v>
      </c>
      <c r="G208" s="50">
        <f t="shared" si="28"/>
        <v>0</v>
      </c>
    </row>
    <row r="209" spans="1:7" ht="13.8" thickBot="1" x14ac:dyDescent="0.3">
      <c r="A209" s="6" t="s">
        <v>126</v>
      </c>
      <c r="B209" s="29">
        <f t="shared" si="25"/>
        <v>877</v>
      </c>
      <c r="C209" s="29">
        <v>385</v>
      </c>
      <c r="D209" s="29">
        <v>492</v>
      </c>
      <c r="E209" s="35">
        <f t="shared" si="26"/>
        <v>24.53146853146853</v>
      </c>
      <c r="F209" s="35">
        <f t="shared" si="27"/>
        <v>20.555258942872396</v>
      </c>
      <c r="G209" s="35">
        <f t="shared" si="28"/>
        <v>28.907168037602819</v>
      </c>
    </row>
    <row r="210" spans="1:7" x14ac:dyDescent="0.25">
      <c r="C210" s="9"/>
      <c r="F210" s="10"/>
    </row>
    <row r="211" spans="1:7" x14ac:dyDescent="0.25">
      <c r="A211" s="101" t="s">
        <v>373</v>
      </c>
      <c r="B211" s="101"/>
      <c r="C211" s="101"/>
      <c r="D211" s="101"/>
      <c r="E211" s="101"/>
      <c r="F211" s="101"/>
      <c r="G211" s="101"/>
    </row>
    <row r="212" spans="1:7" ht="13.8" thickBot="1" x14ac:dyDescent="0.3">
      <c r="A212" s="102"/>
      <c r="B212" s="102"/>
      <c r="C212" s="102"/>
      <c r="D212" s="102"/>
      <c r="E212" s="102"/>
      <c r="F212" s="102"/>
      <c r="G212" s="102"/>
    </row>
    <row r="213" spans="1:7" x14ac:dyDescent="0.25">
      <c r="A213" s="105" t="s">
        <v>37</v>
      </c>
      <c r="B213" s="137" t="s">
        <v>27</v>
      </c>
      <c r="C213" s="138"/>
      <c r="D213" s="138"/>
      <c r="E213" s="137" t="s">
        <v>26</v>
      </c>
      <c r="F213" s="138"/>
      <c r="G213" s="138"/>
    </row>
    <row r="214" spans="1:7" ht="13.8" thickBot="1" x14ac:dyDescent="0.3">
      <c r="A214" s="106"/>
      <c r="B214" s="43" t="s">
        <v>128</v>
      </c>
      <c r="C214" s="42" t="s">
        <v>22</v>
      </c>
      <c r="D214" s="42" t="s">
        <v>23</v>
      </c>
      <c r="E214" s="42" t="s">
        <v>128</v>
      </c>
      <c r="F214" s="67" t="s">
        <v>22</v>
      </c>
      <c r="G214" s="43" t="s">
        <v>23</v>
      </c>
    </row>
    <row r="215" spans="1:7" x14ac:dyDescent="0.25">
      <c r="A215" s="84" t="s">
        <v>127</v>
      </c>
      <c r="B215" s="82">
        <f>C215+D215</f>
        <v>9103</v>
      </c>
      <c r="C215" s="82">
        <f>SUM(C216:C239)</f>
        <v>4675</v>
      </c>
      <c r="D215" s="82">
        <f>SUM(D216:D239)</f>
        <v>4428</v>
      </c>
      <c r="E215" s="85">
        <f>B215*100/B$215</f>
        <v>100</v>
      </c>
      <c r="F215" s="85">
        <f>C215*100/C$215</f>
        <v>100</v>
      </c>
      <c r="G215" s="85">
        <f>D215*100/D$215</f>
        <v>100</v>
      </c>
    </row>
    <row r="216" spans="1:7" x14ac:dyDescent="0.25">
      <c r="A216" t="s">
        <v>103</v>
      </c>
      <c r="B216" s="27">
        <f t="shared" ref="B216:B239" si="29">C216+D216</f>
        <v>472</v>
      </c>
      <c r="C216" s="27">
        <v>233</v>
      </c>
      <c r="D216" s="27">
        <v>239</v>
      </c>
      <c r="E216" s="50">
        <f t="shared" ref="E216:E239" si="30">B216*100/B$215</f>
        <v>5.1851038119301327</v>
      </c>
      <c r="F216" s="50">
        <f t="shared" ref="F216:F239" si="31">C216*100/C$215</f>
        <v>4.9839572192513373</v>
      </c>
      <c r="G216" s="50">
        <f t="shared" ref="G216:G239" si="32">D216*100/D$215</f>
        <v>5.3974706413730802</v>
      </c>
    </row>
    <row r="217" spans="1:7" x14ac:dyDescent="0.25">
      <c r="A217" t="s">
        <v>104</v>
      </c>
      <c r="B217" s="27">
        <f t="shared" si="29"/>
        <v>240</v>
      </c>
      <c r="C217" s="27">
        <v>118</v>
      </c>
      <c r="D217" s="27">
        <v>122</v>
      </c>
      <c r="E217" s="50">
        <f t="shared" si="30"/>
        <v>2.636493463693288</v>
      </c>
      <c r="F217" s="50">
        <f t="shared" si="31"/>
        <v>2.5240641711229945</v>
      </c>
      <c r="G217" s="50">
        <f t="shared" si="32"/>
        <v>2.7551942186088527</v>
      </c>
    </row>
    <row r="218" spans="1:7" x14ac:dyDescent="0.25">
      <c r="A218" t="s">
        <v>105</v>
      </c>
      <c r="B218" s="27">
        <f t="shared" si="29"/>
        <v>1113</v>
      </c>
      <c r="C218" s="27">
        <v>597</v>
      </c>
      <c r="D218" s="27">
        <v>516</v>
      </c>
      <c r="E218" s="50">
        <f t="shared" si="30"/>
        <v>12.226738437877623</v>
      </c>
      <c r="F218" s="50">
        <f t="shared" si="31"/>
        <v>12.770053475935828</v>
      </c>
      <c r="G218" s="50">
        <f t="shared" si="32"/>
        <v>11.653116531165312</v>
      </c>
    </row>
    <row r="219" spans="1:7" x14ac:dyDescent="0.25">
      <c r="A219" t="s">
        <v>106</v>
      </c>
      <c r="B219" s="27">
        <f t="shared" si="29"/>
        <v>43</v>
      </c>
      <c r="C219" s="27">
        <v>25</v>
      </c>
      <c r="D219" s="27">
        <v>18</v>
      </c>
      <c r="E219" s="50">
        <f t="shared" si="30"/>
        <v>0.47237174557838074</v>
      </c>
      <c r="F219" s="50">
        <f t="shared" si="31"/>
        <v>0.53475935828877008</v>
      </c>
      <c r="G219" s="50">
        <f t="shared" si="32"/>
        <v>0.4065040650406504</v>
      </c>
    </row>
    <row r="220" spans="1:7" x14ac:dyDescent="0.25">
      <c r="A220" t="s">
        <v>107</v>
      </c>
      <c r="B220" s="27">
        <f t="shared" si="29"/>
        <v>71</v>
      </c>
      <c r="C220" s="27">
        <v>45</v>
      </c>
      <c r="D220" s="27">
        <v>26</v>
      </c>
      <c r="E220" s="50">
        <f t="shared" si="30"/>
        <v>0.77996264967593099</v>
      </c>
      <c r="F220" s="50">
        <f t="shared" si="31"/>
        <v>0.96256684491978606</v>
      </c>
      <c r="G220" s="50">
        <f t="shared" si="32"/>
        <v>0.58717253839205064</v>
      </c>
    </row>
    <row r="221" spans="1:7" x14ac:dyDescent="0.25">
      <c r="A221" t="s">
        <v>108</v>
      </c>
      <c r="B221" s="27">
        <f t="shared" si="29"/>
        <v>146</v>
      </c>
      <c r="C221" s="27">
        <v>54</v>
      </c>
      <c r="D221" s="27">
        <v>92</v>
      </c>
      <c r="E221" s="50">
        <f t="shared" si="30"/>
        <v>1.6038668570800836</v>
      </c>
      <c r="F221" s="50">
        <f t="shared" si="31"/>
        <v>1.1550802139037433</v>
      </c>
      <c r="G221" s="50">
        <f t="shared" si="32"/>
        <v>2.0776874435411021</v>
      </c>
    </row>
    <row r="222" spans="1:7" x14ac:dyDescent="0.25">
      <c r="A222" t="s">
        <v>109</v>
      </c>
      <c r="B222" s="27">
        <f t="shared" si="29"/>
        <v>534</v>
      </c>
      <c r="C222" s="27">
        <v>335</v>
      </c>
      <c r="D222" s="27">
        <v>199</v>
      </c>
      <c r="E222" s="50">
        <f t="shared" si="30"/>
        <v>5.8661979567175653</v>
      </c>
      <c r="F222" s="50">
        <f t="shared" si="31"/>
        <v>7.1657754010695189</v>
      </c>
      <c r="G222" s="50">
        <f t="shared" si="32"/>
        <v>4.4941282746160791</v>
      </c>
    </row>
    <row r="223" spans="1:7" x14ac:dyDescent="0.25">
      <c r="A223" t="s">
        <v>110</v>
      </c>
      <c r="B223" s="27">
        <f t="shared" si="29"/>
        <v>664</v>
      </c>
      <c r="C223" s="27">
        <v>455</v>
      </c>
      <c r="D223" s="27">
        <v>209</v>
      </c>
      <c r="E223" s="50">
        <f t="shared" si="30"/>
        <v>7.2942985828847631</v>
      </c>
      <c r="F223" s="50">
        <f t="shared" si="31"/>
        <v>9.7326203208556148</v>
      </c>
      <c r="G223" s="50">
        <f t="shared" si="32"/>
        <v>4.7199638663053296</v>
      </c>
    </row>
    <row r="224" spans="1:7" x14ac:dyDescent="0.25">
      <c r="A224" t="s">
        <v>111</v>
      </c>
      <c r="B224" s="27">
        <f t="shared" si="29"/>
        <v>470</v>
      </c>
      <c r="C224" s="27">
        <v>318</v>
      </c>
      <c r="D224" s="27">
        <v>152</v>
      </c>
      <c r="E224" s="50">
        <f t="shared" si="30"/>
        <v>5.1631330330660221</v>
      </c>
      <c r="F224" s="50">
        <f t="shared" si="31"/>
        <v>6.8021390374331547</v>
      </c>
      <c r="G224" s="50">
        <f t="shared" si="32"/>
        <v>3.4327009936766033</v>
      </c>
    </row>
    <row r="225" spans="1:7" x14ac:dyDescent="0.25">
      <c r="A225" t="s">
        <v>112</v>
      </c>
      <c r="B225" s="27">
        <f t="shared" si="29"/>
        <v>40</v>
      </c>
      <c r="C225" s="27">
        <v>28</v>
      </c>
      <c r="D225" s="27">
        <v>12</v>
      </c>
      <c r="E225" s="50">
        <f t="shared" si="30"/>
        <v>0.43941557728221464</v>
      </c>
      <c r="F225" s="50">
        <f t="shared" si="31"/>
        <v>0.59893048128342241</v>
      </c>
      <c r="G225" s="50">
        <f t="shared" si="32"/>
        <v>0.27100271002710025</v>
      </c>
    </row>
    <row r="226" spans="1:7" x14ac:dyDescent="0.25">
      <c r="A226" t="s">
        <v>113</v>
      </c>
      <c r="B226" s="27">
        <f t="shared" si="29"/>
        <v>260</v>
      </c>
      <c r="C226" s="27">
        <v>202</v>
      </c>
      <c r="D226" s="27">
        <v>58</v>
      </c>
      <c r="E226" s="50">
        <f t="shared" si="30"/>
        <v>2.8562012523343951</v>
      </c>
      <c r="F226" s="50">
        <f t="shared" si="31"/>
        <v>4.3208556149732624</v>
      </c>
      <c r="G226" s="50">
        <f t="shared" si="32"/>
        <v>1.3098464317976513</v>
      </c>
    </row>
    <row r="227" spans="1:7" x14ac:dyDescent="0.25">
      <c r="A227" t="s">
        <v>114</v>
      </c>
      <c r="B227" s="27">
        <f t="shared" si="29"/>
        <v>67</v>
      </c>
      <c r="C227" s="27">
        <v>56</v>
      </c>
      <c r="D227" s="27">
        <v>11</v>
      </c>
      <c r="E227" s="50">
        <f t="shared" si="30"/>
        <v>0.73602109194770959</v>
      </c>
      <c r="F227" s="50">
        <f t="shared" si="31"/>
        <v>1.1978609625668448</v>
      </c>
      <c r="G227" s="50">
        <f t="shared" si="32"/>
        <v>0.24841915085817526</v>
      </c>
    </row>
    <row r="228" spans="1:7" x14ac:dyDescent="0.25">
      <c r="A228" t="s">
        <v>115</v>
      </c>
      <c r="B228" s="27">
        <f t="shared" si="29"/>
        <v>66</v>
      </c>
      <c r="C228" s="27">
        <v>52</v>
      </c>
      <c r="D228" s="27">
        <v>14</v>
      </c>
      <c r="E228" s="50">
        <f t="shared" si="30"/>
        <v>0.72503570251565419</v>
      </c>
      <c r="F228" s="50">
        <f t="shared" si="31"/>
        <v>1.1122994652406417</v>
      </c>
      <c r="G228" s="50">
        <f t="shared" si="32"/>
        <v>0.31616982836495033</v>
      </c>
    </row>
    <row r="229" spans="1:7" x14ac:dyDescent="0.25">
      <c r="A229" t="s">
        <v>116</v>
      </c>
      <c r="B229" s="27">
        <f t="shared" si="29"/>
        <v>58</v>
      </c>
      <c r="C229" s="27">
        <v>44</v>
      </c>
      <c r="D229" s="27">
        <v>14</v>
      </c>
      <c r="E229" s="50">
        <f t="shared" si="30"/>
        <v>0.6371525870592113</v>
      </c>
      <c r="F229" s="50">
        <f t="shared" si="31"/>
        <v>0.94117647058823528</v>
      </c>
      <c r="G229" s="50">
        <f t="shared" si="32"/>
        <v>0.31616982836495033</v>
      </c>
    </row>
    <row r="230" spans="1:7" x14ac:dyDescent="0.25">
      <c r="A230" t="s">
        <v>117</v>
      </c>
      <c r="B230" s="27">
        <f t="shared" si="29"/>
        <v>4</v>
      </c>
      <c r="C230" s="27">
        <v>3</v>
      </c>
      <c r="D230" s="27">
        <v>1</v>
      </c>
      <c r="E230" s="50">
        <f t="shared" si="30"/>
        <v>4.3941557728221468E-2</v>
      </c>
      <c r="F230" s="50">
        <f t="shared" si="31"/>
        <v>6.4171122994652413E-2</v>
      </c>
      <c r="G230" s="50">
        <f t="shared" si="32"/>
        <v>2.2583559168925023E-2</v>
      </c>
    </row>
    <row r="231" spans="1:7" x14ac:dyDescent="0.25">
      <c r="A231" t="s">
        <v>118</v>
      </c>
      <c r="B231" s="27">
        <f t="shared" si="29"/>
        <v>2</v>
      </c>
      <c r="C231" s="27">
        <v>2</v>
      </c>
      <c r="D231" s="27">
        <v>0</v>
      </c>
      <c r="E231" s="50">
        <f t="shared" si="30"/>
        <v>2.1970778864110734E-2</v>
      </c>
      <c r="F231" s="50">
        <f t="shared" si="31"/>
        <v>4.2780748663101602E-2</v>
      </c>
      <c r="G231" s="50">
        <f t="shared" si="32"/>
        <v>0</v>
      </c>
    </row>
    <row r="232" spans="1:7" x14ac:dyDescent="0.25">
      <c r="A232" t="s">
        <v>119</v>
      </c>
      <c r="B232" s="27">
        <f t="shared" si="29"/>
        <v>3</v>
      </c>
      <c r="C232" s="27">
        <v>2</v>
      </c>
      <c r="D232" s="27">
        <v>1</v>
      </c>
      <c r="E232" s="50">
        <f t="shared" si="30"/>
        <v>3.29561682961661E-2</v>
      </c>
      <c r="F232" s="50">
        <f t="shared" si="31"/>
        <v>4.2780748663101602E-2</v>
      </c>
      <c r="G232" s="50">
        <f t="shared" si="32"/>
        <v>2.2583559168925023E-2</v>
      </c>
    </row>
    <row r="233" spans="1:7" x14ac:dyDescent="0.25">
      <c r="A233" t="s">
        <v>120</v>
      </c>
      <c r="B233" s="27">
        <f t="shared" si="29"/>
        <v>11</v>
      </c>
      <c r="C233" s="27">
        <v>9</v>
      </c>
      <c r="D233" s="27">
        <v>2</v>
      </c>
      <c r="E233" s="50">
        <f t="shared" si="30"/>
        <v>0.12083928375260904</v>
      </c>
      <c r="F233" s="50">
        <f t="shared" si="31"/>
        <v>0.19251336898395721</v>
      </c>
      <c r="G233" s="50">
        <f t="shared" si="32"/>
        <v>4.5167118337850046E-2</v>
      </c>
    </row>
    <row r="234" spans="1:7" x14ac:dyDescent="0.25">
      <c r="A234" t="s">
        <v>121</v>
      </c>
      <c r="B234" s="27">
        <f t="shared" si="29"/>
        <v>13</v>
      </c>
      <c r="C234" s="27">
        <v>12</v>
      </c>
      <c r="D234" s="27">
        <v>1</v>
      </c>
      <c r="E234" s="50">
        <f t="shared" si="30"/>
        <v>0.14281006261671977</v>
      </c>
      <c r="F234" s="50">
        <f t="shared" si="31"/>
        <v>0.25668449197860965</v>
      </c>
      <c r="G234" s="50">
        <f t="shared" si="32"/>
        <v>2.2583559168925023E-2</v>
      </c>
    </row>
    <row r="235" spans="1:7" x14ac:dyDescent="0.25">
      <c r="A235" t="s">
        <v>122</v>
      </c>
      <c r="B235" s="27">
        <f t="shared" si="29"/>
        <v>6</v>
      </c>
      <c r="C235" s="27">
        <v>6</v>
      </c>
      <c r="D235" s="27">
        <v>0</v>
      </c>
      <c r="E235" s="50">
        <f t="shared" si="30"/>
        <v>6.5912336592332199E-2</v>
      </c>
      <c r="F235" s="50">
        <f t="shared" si="31"/>
        <v>0.12834224598930483</v>
      </c>
      <c r="G235" s="50">
        <f t="shared" si="32"/>
        <v>0</v>
      </c>
    </row>
    <row r="236" spans="1:7" x14ac:dyDescent="0.25">
      <c r="A236" t="s">
        <v>123</v>
      </c>
      <c r="B236" s="27">
        <f t="shared" si="29"/>
        <v>2</v>
      </c>
      <c r="C236" s="27">
        <v>1</v>
      </c>
      <c r="D236" s="27">
        <v>1</v>
      </c>
      <c r="E236" s="50">
        <f t="shared" si="30"/>
        <v>2.1970778864110734E-2</v>
      </c>
      <c r="F236" s="50">
        <f t="shared" si="31"/>
        <v>2.1390374331550801E-2</v>
      </c>
      <c r="G236" s="50">
        <f t="shared" si="32"/>
        <v>2.2583559168925023E-2</v>
      </c>
    </row>
    <row r="237" spans="1:7" x14ac:dyDescent="0.25">
      <c r="A237" t="s">
        <v>124</v>
      </c>
      <c r="B237" s="27">
        <f t="shared" si="29"/>
        <v>3</v>
      </c>
      <c r="C237" s="27">
        <v>2</v>
      </c>
      <c r="D237" s="27">
        <v>1</v>
      </c>
      <c r="E237" s="50">
        <f t="shared" si="30"/>
        <v>3.29561682961661E-2</v>
      </c>
      <c r="F237" s="50">
        <f t="shared" si="31"/>
        <v>4.2780748663101602E-2</v>
      </c>
      <c r="G237" s="50">
        <f t="shared" si="32"/>
        <v>2.2583559168925023E-2</v>
      </c>
    </row>
    <row r="238" spans="1:7" x14ac:dyDescent="0.25">
      <c r="A238" t="s">
        <v>125</v>
      </c>
      <c r="B238" s="27">
        <f t="shared" si="29"/>
        <v>0</v>
      </c>
      <c r="C238" s="27">
        <v>0</v>
      </c>
      <c r="D238" s="27">
        <v>0</v>
      </c>
      <c r="E238" s="50">
        <f t="shared" si="30"/>
        <v>0</v>
      </c>
      <c r="F238" s="50">
        <f t="shared" si="31"/>
        <v>0</v>
      </c>
      <c r="G238" s="50">
        <f t="shared" si="32"/>
        <v>0</v>
      </c>
    </row>
    <row r="239" spans="1:7" ht="13.8" thickBot="1" x14ac:dyDescent="0.3">
      <c r="A239" s="6" t="s">
        <v>126</v>
      </c>
      <c r="B239" s="29">
        <f t="shared" si="29"/>
        <v>4815</v>
      </c>
      <c r="C239" s="29">
        <v>2076</v>
      </c>
      <c r="D239" s="29">
        <v>2739</v>
      </c>
      <c r="E239" s="35">
        <f t="shared" si="30"/>
        <v>52.894650115346586</v>
      </c>
      <c r="F239" s="35">
        <f t="shared" si="31"/>
        <v>44.406417112299465</v>
      </c>
      <c r="G239" s="35">
        <f t="shared" si="32"/>
        <v>61.856368563685635</v>
      </c>
    </row>
    <row r="241" spans="1:7" x14ac:dyDescent="0.25">
      <c r="A241" s="101" t="s">
        <v>373</v>
      </c>
      <c r="B241" s="101"/>
      <c r="C241" s="101"/>
      <c r="D241" s="101"/>
      <c r="E241" s="101"/>
      <c r="F241" s="101"/>
      <c r="G241" s="101"/>
    </row>
    <row r="242" spans="1:7" ht="13.8" thickBot="1" x14ac:dyDescent="0.3">
      <c r="A242" s="102"/>
      <c r="B242" s="102"/>
      <c r="C242" s="102"/>
      <c r="D242" s="102"/>
      <c r="E242" s="102"/>
      <c r="F242" s="102"/>
      <c r="G242" s="102"/>
    </row>
    <row r="243" spans="1:7" ht="13.5" customHeight="1" x14ac:dyDescent="0.25">
      <c r="A243" s="105" t="s">
        <v>45</v>
      </c>
      <c r="B243" s="137" t="s">
        <v>27</v>
      </c>
      <c r="C243" s="138"/>
      <c r="D243" s="138"/>
      <c r="E243" s="137" t="s">
        <v>26</v>
      </c>
      <c r="F243" s="138"/>
      <c r="G243" s="138"/>
    </row>
    <row r="244" spans="1:7" ht="13.8" thickBot="1" x14ac:dyDescent="0.3">
      <c r="A244" s="106"/>
      <c r="B244" s="43" t="s">
        <v>128</v>
      </c>
      <c r="C244" s="42" t="s">
        <v>22</v>
      </c>
      <c r="D244" s="42" t="s">
        <v>23</v>
      </c>
      <c r="E244" s="42" t="s">
        <v>128</v>
      </c>
      <c r="F244" s="67" t="s">
        <v>22</v>
      </c>
      <c r="G244" s="43" t="s">
        <v>23</v>
      </c>
    </row>
    <row r="245" spans="1:7" x14ac:dyDescent="0.25">
      <c r="A245" s="84" t="s">
        <v>127</v>
      </c>
      <c r="B245" s="82">
        <f>C245+D245</f>
        <v>1690</v>
      </c>
      <c r="C245" s="82">
        <f>SUM(C246:C269)</f>
        <v>816</v>
      </c>
      <c r="D245" s="82">
        <f>SUM(D246:D269)</f>
        <v>874</v>
      </c>
      <c r="E245" s="85">
        <f>B245*100/B$245</f>
        <v>100</v>
      </c>
      <c r="F245" s="85">
        <f>C245*100/C$245</f>
        <v>100</v>
      </c>
      <c r="G245" s="85">
        <f>D245*100/D$245</f>
        <v>100</v>
      </c>
    </row>
    <row r="246" spans="1:7" x14ac:dyDescent="0.25">
      <c r="A246" t="s">
        <v>103</v>
      </c>
      <c r="B246" s="27">
        <f t="shared" ref="B246:B269" si="33">C246+D246</f>
        <v>33</v>
      </c>
      <c r="C246" s="27">
        <v>20</v>
      </c>
      <c r="D246" s="27">
        <v>13</v>
      </c>
      <c r="E246" s="50">
        <f t="shared" ref="E246:E269" si="34">B246*100/B$245</f>
        <v>1.9526627218934911</v>
      </c>
      <c r="F246" s="50">
        <f t="shared" ref="F246:F269" si="35">C246*100/C$245</f>
        <v>2.4509803921568629</v>
      </c>
      <c r="G246" s="50">
        <f t="shared" ref="G246:G269" si="36">D246*100/D$245</f>
        <v>1.4874141876430207</v>
      </c>
    </row>
    <row r="247" spans="1:7" x14ac:dyDescent="0.25">
      <c r="A247" t="s">
        <v>104</v>
      </c>
      <c r="B247" s="27">
        <f t="shared" si="33"/>
        <v>31</v>
      </c>
      <c r="C247" s="27">
        <v>17</v>
      </c>
      <c r="D247" s="27">
        <v>14</v>
      </c>
      <c r="E247" s="50">
        <f t="shared" si="34"/>
        <v>1.834319526627219</v>
      </c>
      <c r="F247" s="50">
        <f t="shared" si="35"/>
        <v>2.0833333333333335</v>
      </c>
      <c r="G247" s="50">
        <f t="shared" si="36"/>
        <v>1.6018306636155606</v>
      </c>
    </row>
    <row r="248" spans="1:7" x14ac:dyDescent="0.25">
      <c r="A248" t="s">
        <v>105</v>
      </c>
      <c r="B248" s="27">
        <f t="shared" si="33"/>
        <v>137</v>
      </c>
      <c r="C248" s="27">
        <v>94</v>
      </c>
      <c r="D248" s="27">
        <v>43</v>
      </c>
      <c r="E248" s="50">
        <f t="shared" si="34"/>
        <v>8.1065088757396442</v>
      </c>
      <c r="F248" s="50">
        <f t="shared" si="35"/>
        <v>11.519607843137255</v>
      </c>
      <c r="G248" s="50">
        <f t="shared" si="36"/>
        <v>4.9199084668192219</v>
      </c>
    </row>
    <row r="249" spans="1:7" x14ac:dyDescent="0.25">
      <c r="A249" t="s">
        <v>106</v>
      </c>
      <c r="B249" s="27">
        <f t="shared" si="33"/>
        <v>78</v>
      </c>
      <c r="C249" s="27">
        <v>33</v>
      </c>
      <c r="D249" s="27">
        <v>45</v>
      </c>
      <c r="E249" s="50">
        <f t="shared" si="34"/>
        <v>4.615384615384615</v>
      </c>
      <c r="F249" s="50">
        <f t="shared" si="35"/>
        <v>4.0441176470588234</v>
      </c>
      <c r="G249" s="50">
        <f t="shared" si="36"/>
        <v>5.1487414187643017</v>
      </c>
    </row>
    <row r="250" spans="1:7" x14ac:dyDescent="0.25">
      <c r="A250" t="s">
        <v>107</v>
      </c>
      <c r="B250" s="27">
        <f t="shared" si="33"/>
        <v>282</v>
      </c>
      <c r="C250" s="27">
        <v>192</v>
      </c>
      <c r="D250" s="27">
        <v>90</v>
      </c>
      <c r="E250" s="50">
        <f t="shared" si="34"/>
        <v>16.68639053254438</v>
      </c>
      <c r="F250" s="50">
        <f t="shared" si="35"/>
        <v>23.529411764705884</v>
      </c>
      <c r="G250" s="50">
        <f t="shared" si="36"/>
        <v>10.297482837528603</v>
      </c>
    </row>
    <row r="251" spans="1:7" x14ac:dyDescent="0.25">
      <c r="A251" t="s">
        <v>108</v>
      </c>
      <c r="B251" s="27">
        <f t="shared" si="33"/>
        <v>18</v>
      </c>
      <c r="C251" s="27">
        <v>11</v>
      </c>
      <c r="D251" s="27">
        <v>7</v>
      </c>
      <c r="E251" s="50">
        <f t="shared" si="34"/>
        <v>1.0650887573964498</v>
      </c>
      <c r="F251" s="50">
        <f t="shared" si="35"/>
        <v>1.3480392156862746</v>
      </c>
      <c r="G251" s="50">
        <f t="shared" si="36"/>
        <v>0.8009153318077803</v>
      </c>
    </row>
    <row r="252" spans="1:7" x14ac:dyDescent="0.25">
      <c r="A252" t="s">
        <v>109</v>
      </c>
      <c r="B252" s="27">
        <f t="shared" si="33"/>
        <v>10</v>
      </c>
      <c r="C252" s="27">
        <v>8</v>
      </c>
      <c r="D252" s="27">
        <v>2</v>
      </c>
      <c r="E252" s="50">
        <f t="shared" si="34"/>
        <v>0.59171597633136097</v>
      </c>
      <c r="F252" s="50">
        <f t="shared" si="35"/>
        <v>0.98039215686274506</v>
      </c>
      <c r="G252" s="50">
        <f t="shared" si="36"/>
        <v>0.2288329519450801</v>
      </c>
    </row>
    <row r="253" spans="1:7" x14ac:dyDescent="0.25">
      <c r="A253" t="s">
        <v>110</v>
      </c>
      <c r="B253" s="27">
        <f t="shared" si="33"/>
        <v>6</v>
      </c>
      <c r="C253" s="27">
        <v>5</v>
      </c>
      <c r="D253" s="27">
        <v>1</v>
      </c>
      <c r="E253" s="50">
        <f t="shared" si="34"/>
        <v>0.35502958579881655</v>
      </c>
      <c r="F253" s="50">
        <f t="shared" si="35"/>
        <v>0.61274509803921573</v>
      </c>
      <c r="G253" s="50">
        <f t="shared" si="36"/>
        <v>0.11441647597254005</v>
      </c>
    </row>
    <row r="254" spans="1:7" x14ac:dyDescent="0.25">
      <c r="A254" t="s">
        <v>111</v>
      </c>
      <c r="B254" s="27">
        <f t="shared" si="33"/>
        <v>9</v>
      </c>
      <c r="C254" s="27">
        <v>9</v>
      </c>
      <c r="D254" s="27">
        <v>0</v>
      </c>
      <c r="E254" s="50">
        <f t="shared" si="34"/>
        <v>0.53254437869822491</v>
      </c>
      <c r="F254" s="50">
        <f t="shared" si="35"/>
        <v>1.1029411764705883</v>
      </c>
      <c r="G254" s="50">
        <f t="shared" si="36"/>
        <v>0</v>
      </c>
    </row>
    <row r="255" spans="1:7" x14ac:dyDescent="0.25">
      <c r="A255" t="s">
        <v>112</v>
      </c>
      <c r="B255" s="27">
        <f t="shared" si="33"/>
        <v>2</v>
      </c>
      <c r="C255" s="27">
        <v>1</v>
      </c>
      <c r="D255" s="27">
        <v>1</v>
      </c>
      <c r="E255" s="50">
        <f t="shared" si="34"/>
        <v>0.11834319526627218</v>
      </c>
      <c r="F255" s="50">
        <f t="shared" si="35"/>
        <v>0.12254901960784313</v>
      </c>
      <c r="G255" s="50">
        <f t="shared" si="36"/>
        <v>0.11441647597254005</v>
      </c>
    </row>
    <row r="256" spans="1:7" x14ac:dyDescent="0.25">
      <c r="A256" t="s">
        <v>113</v>
      </c>
      <c r="B256" s="27">
        <f t="shared" si="33"/>
        <v>2</v>
      </c>
      <c r="C256" s="27">
        <v>2</v>
      </c>
      <c r="D256" s="27">
        <v>0</v>
      </c>
      <c r="E256" s="50">
        <f t="shared" si="34"/>
        <v>0.11834319526627218</v>
      </c>
      <c r="F256" s="50">
        <f t="shared" si="35"/>
        <v>0.24509803921568626</v>
      </c>
      <c r="G256" s="50">
        <f t="shared" si="36"/>
        <v>0</v>
      </c>
    </row>
    <row r="257" spans="1:7" x14ac:dyDescent="0.25">
      <c r="A257" t="s">
        <v>114</v>
      </c>
      <c r="B257" s="27">
        <f t="shared" si="33"/>
        <v>3</v>
      </c>
      <c r="C257" s="27">
        <v>3</v>
      </c>
      <c r="D257" s="27">
        <v>0</v>
      </c>
      <c r="E257" s="50">
        <f t="shared" si="34"/>
        <v>0.17751479289940827</v>
      </c>
      <c r="F257" s="50">
        <f t="shared" si="35"/>
        <v>0.36764705882352944</v>
      </c>
      <c r="G257" s="50">
        <f t="shared" si="36"/>
        <v>0</v>
      </c>
    </row>
    <row r="258" spans="1:7" x14ac:dyDescent="0.25">
      <c r="A258" t="s">
        <v>115</v>
      </c>
      <c r="B258" s="27">
        <f t="shared" si="33"/>
        <v>0</v>
      </c>
      <c r="C258" s="27">
        <v>0</v>
      </c>
      <c r="D258" s="27">
        <v>0</v>
      </c>
      <c r="E258" s="50">
        <f t="shared" si="34"/>
        <v>0</v>
      </c>
      <c r="F258" s="50">
        <f t="shared" si="35"/>
        <v>0</v>
      </c>
      <c r="G258" s="50">
        <f t="shared" si="36"/>
        <v>0</v>
      </c>
    </row>
    <row r="259" spans="1:7" x14ac:dyDescent="0.25">
      <c r="A259" t="s">
        <v>116</v>
      </c>
      <c r="B259" s="27">
        <f t="shared" si="33"/>
        <v>0</v>
      </c>
      <c r="C259" s="27">
        <v>0</v>
      </c>
      <c r="D259" s="27">
        <v>0</v>
      </c>
      <c r="E259" s="50">
        <f t="shared" si="34"/>
        <v>0</v>
      </c>
      <c r="F259" s="50">
        <f t="shared" si="35"/>
        <v>0</v>
      </c>
      <c r="G259" s="50">
        <f t="shared" si="36"/>
        <v>0</v>
      </c>
    </row>
    <row r="260" spans="1:7" x14ac:dyDescent="0.25">
      <c r="A260" t="s">
        <v>117</v>
      </c>
      <c r="B260" s="27">
        <f t="shared" si="33"/>
        <v>0</v>
      </c>
      <c r="C260" s="27">
        <v>0</v>
      </c>
      <c r="D260" s="27">
        <v>0</v>
      </c>
      <c r="E260" s="50">
        <f t="shared" si="34"/>
        <v>0</v>
      </c>
      <c r="F260" s="50">
        <f t="shared" si="35"/>
        <v>0</v>
      </c>
      <c r="G260" s="50">
        <f t="shared" si="36"/>
        <v>0</v>
      </c>
    </row>
    <row r="261" spans="1:7" x14ac:dyDescent="0.25">
      <c r="A261" t="s">
        <v>118</v>
      </c>
      <c r="B261" s="27">
        <f t="shared" si="33"/>
        <v>0</v>
      </c>
      <c r="C261" s="27">
        <v>0</v>
      </c>
      <c r="D261" s="27">
        <v>0</v>
      </c>
      <c r="E261" s="50">
        <f t="shared" si="34"/>
        <v>0</v>
      </c>
      <c r="F261" s="50">
        <f t="shared" si="35"/>
        <v>0</v>
      </c>
      <c r="G261" s="50">
        <f t="shared" si="36"/>
        <v>0</v>
      </c>
    </row>
    <row r="262" spans="1:7" x14ac:dyDescent="0.25">
      <c r="A262" t="s">
        <v>119</v>
      </c>
      <c r="B262" s="27">
        <f t="shared" si="33"/>
        <v>0</v>
      </c>
      <c r="C262" s="27">
        <v>0</v>
      </c>
      <c r="D262" s="27">
        <v>0</v>
      </c>
      <c r="E262" s="50">
        <f t="shared" si="34"/>
        <v>0</v>
      </c>
      <c r="F262" s="50">
        <f t="shared" si="35"/>
        <v>0</v>
      </c>
      <c r="G262" s="50">
        <f t="shared" si="36"/>
        <v>0</v>
      </c>
    </row>
    <row r="263" spans="1:7" x14ac:dyDescent="0.25">
      <c r="A263" t="s">
        <v>120</v>
      </c>
      <c r="B263" s="27">
        <f t="shared" si="33"/>
        <v>1</v>
      </c>
      <c r="C263" s="27">
        <v>1</v>
      </c>
      <c r="D263" s="27">
        <v>0</v>
      </c>
      <c r="E263" s="50">
        <f t="shared" si="34"/>
        <v>5.9171597633136092E-2</v>
      </c>
      <c r="F263" s="50">
        <f t="shared" si="35"/>
        <v>0.12254901960784313</v>
      </c>
      <c r="G263" s="50">
        <f t="shared" si="36"/>
        <v>0</v>
      </c>
    </row>
    <row r="264" spans="1:7" x14ac:dyDescent="0.25">
      <c r="A264" t="s">
        <v>121</v>
      </c>
      <c r="B264" s="27">
        <f t="shared" si="33"/>
        <v>0</v>
      </c>
      <c r="C264" s="27">
        <v>0</v>
      </c>
      <c r="D264" s="27">
        <v>0</v>
      </c>
      <c r="E264" s="50">
        <f t="shared" si="34"/>
        <v>0</v>
      </c>
      <c r="F264" s="50">
        <f t="shared" si="35"/>
        <v>0</v>
      </c>
      <c r="G264" s="50">
        <f t="shared" si="36"/>
        <v>0</v>
      </c>
    </row>
    <row r="265" spans="1:7" x14ac:dyDescent="0.25">
      <c r="A265" t="s">
        <v>122</v>
      </c>
      <c r="B265" s="27">
        <f t="shared" si="33"/>
        <v>2</v>
      </c>
      <c r="C265" s="27">
        <v>1</v>
      </c>
      <c r="D265" s="27">
        <v>1</v>
      </c>
      <c r="E265" s="50">
        <f t="shared" si="34"/>
        <v>0.11834319526627218</v>
      </c>
      <c r="F265" s="50">
        <f t="shared" si="35"/>
        <v>0.12254901960784313</v>
      </c>
      <c r="G265" s="50">
        <f t="shared" si="36"/>
        <v>0.11441647597254005</v>
      </c>
    </row>
    <row r="266" spans="1:7" x14ac:dyDescent="0.25">
      <c r="A266" t="s">
        <v>123</v>
      </c>
      <c r="B266" s="27">
        <f t="shared" si="33"/>
        <v>2</v>
      </c>
      <c r="C266" s="27">
        <v>2</v>
      </c>
      <c r="D266" s="27">
        <v>0</v>
      </c>
      <c r="E266" s="50">
        <f t="shared" si="34"/>
        <v>0.11834319526627218</v>
      </c>
      <c r="F266" s="50">
        <f t="shared" si="35"/>
        <v>0.24509803921568626</v>
      </c>
      <c r="G266" s="50">
        <f t="shared" si="36"/>
        <v>0</v>
      </c>
    </row>
    <row r="267" spans="1:7" x14ac:dyDescent="0.25">
      <c r="A267" t="s">
        <v>124</v>
      </c>
      <c r="B267" s="27">
        <f t="shared" si="33"/>
        <v>1</v>
      </c>
      <c r="C267" s="27">
        <v>1</v>
      </c>
      <c r="D267" s="27">
        <v>0</v>
      </c>
      <c r="E267" s="50">
        <f t="shared" si="34"/>
        <v>5.9171597633136092E-2</v>
      </c>
      <c r="F267" s="50">
        <f t="shared" si="35"/>
        <v>0.12254901960784313</v>
      </c>
      <c r="G267" s="50">
        <f t="shared" si="36"/>
        <v>0</v>
      </c>
    </row>
    <row r="268" spans="1:7" x14ac:dyDescent="0.25">
      <c r="A268" t="s">
        <v>125</v>
      </c>
      <c r="B268" s="27">
        <f t="shared" si="33"/>
        <v>0</v>
      </c>
      <c r="C268" s="27">
        <v>0</v>
      </c>
      <c r="D268" s="27">
        <v>0</v>
      </c>
      <c r="E268" s="50">
        <f t="shared" si="34"/>
        <v>0</v>
      </c>
      <c r="F268" s="50">
        <f t="shared" si="35"/>
        <v>0</v>
      </c>
      <c r="G268" s="50">
        <f t="shared" si="36"/>
        <v>0</v>
      </c>
    </row>
    <row r="269" spans="1:7" ht="13.8" thickBot="1" x14ac:dyDescent="0.3">
      <c r="A269" s="6" t="s">
        <v>126</v>
      </c>
      <c r="B269" s="29">
        <f t="shared" si="33"/>
        <v>1073</v>
      </c>
      <c r="C269" s="29">
        <v>416</v>
      </c>
      <c r="D269" s="29">
        <v>657</v>
      </c>
      <c r="E269" s="35">
        <f t="shared" si="34"/>
        <v>63.491124260355029</v>
      </c>
      <c r="F269" s="35">
        <f t="shared" si="35"/>
        <v>50.980392156862742</v>
      </c>
      <c r="G269" s="35">
        <f t="shared" si="36"/>
        <v>75.171624713958806</v>
      </c>
    </row>
    <row r="271" spans="1:7" x14ac:dyDescent="0.25">
      <c r="A271" s="101" t="s">
        <v>373</v>
      </c>
      <c r="B271" s="101"/>
      <c r="C271" s="101"/>
      <c r="D271" s="101"/>
      <c r="E271" s="101"/>
      <c r="F271" s="101"/>
      <c r="G271" s="101"/>
    </row>
    <row r="272" spans="1:7" ht="13.8" thickBot="1" x14ac:dyDescent="0.3">
      <c r="A272" s="102"/>
      <c r="B272" s="102"/>
      <c r="C272" s="102"/>
      <c r="D272" s="102"/>
      <c r="E272" s="102"/>
      <c r="F272" s="102"/>
      <c r="G272" s="102"/>
    </row>
    <row r="273" spans="1:7" x14ac:dyDescent="0.25">
      <c r="A273" s="105" t="s">
        <v>38</v>
      </c>
      <c r="B273" s="137" t="s">
        <v>27</v>
      </c>
      <c r="C273" s="138"/>
      <c r="D273" s="138"/>
      <c r="E273" s="137" t="s">
        <v>26</v>
      </c>
      <c r="F273" s="138"/>
      <c r="G273" s="138"/>
    </row>
    <row r="274" spans="1:7" ht="13.8" thickBot="1" x14ac:dyDescent="0.3">
      <c r="A274" s="106"/>
      <c r="B274" s="43" t="s">
        <v>128</v>
      </c>
      <c r="C274" s="42" t="s">
        <v>22</v>
      </c>
      <c r="D274" s="42" t="s">
        <v>23</v>
      </c>
      <c r="E274" s="42" t="s">
        <v>128</v>
      </c>
      <c r="F274" s="67" t="s">
        <v>22</v>
      </c>
      <c r="G274" s="43" t="s">
        <v>23</v>
      </c>
    </row>
    <row r="275" spans="1:7" x14ac:dyDescent="0.25">
      <c r="A275" s="84" t="s">
        <v>127</v>
      </c>
      <c r="B275" s="82">
        <f>C275+D275</f>
        <v>1588</v>
      </c>
      <c r="C275" s="82">
        <f>SUM(C276:C299)</f>
        <v>847</v>
      </c>
      <c r="D275" s="82">
        <f>SUM(D276:D299)</f>
        <v>741</v>
      </c>
      <c r="E275" s="85">
        <f>B275*100/B$275</f>
        <v>100</v>
      </c>
      <c r="F275" s="85">
        <f>C275*100/C$275</f>
        <v>100</v>
      </c>
      <c r="G275" s="85">
        <f>D275*100/D$275</f>
        <v>100</v>
      </c>
    </row>
    <row r="276" spans="1:7" x14ac:dyDescent="0.25">
      <c r="A276" t="s">
        <v>103</v>
      </c>
      <c r="B276" s="27">
        <f t="shared" ref="B276:B299" si="37">C276+D276</f>
        <v>24</v>
      </c>
      <c r="C276" s="27">
        <v>13</v>
      </c>
      <c r="D276" s="27">
        <v>11</v>
      </c>
      <c r="E276" s="50">
        <f t="shared" ref="E276:E299" si="38">B276*100/B$275</f>
        <v>1.5113350125944585</v>
      </c>
      <c r="F276" s="50">
        <f t="shared" ref="F276:F299" si="39">C276*100/C$275</f>
        <v>1.5348288075560803</v>
      </c>
      <c r="G276" s="50">
        <f t="shared" ref="G276:G299" si="40">D276*100/D$275</f>
        <v>1.4844804318488529</v>
      </c>
    </row>
    <row r="277" spans="1:7" x14ac:dyDescent="0.25">
      <c r="A277" t="s">
        <v>104</v>
      </c>
      <c r="B277" s="27">
        <f t="shared" si="37"/>
        <v>41</v>
      </c>
      <c r="C277" s="27">
        <v>21</v>
      </c>
      <c r="D277" s="27">
        <v>20</v>
      </c>
      <c r="E277" s="50">
        <f t="shared" si="38"/>
        <v>2.5818639798488663</v>
      </c>
      <c r="F277" s="50">
        <f t="shared" si="39"/>
        <v>2.4793388429752068</v>
      </c>
      <c r="G277" s="50">
        <f t="shared" si="40"/>
        <v>2.6990553306342782</v>
      </c>
    </row>
    <row r="278" spans="1:7" x14ac:dyDescent="0.25">
      <c r="A278" t="s">
        <v>105</v>
      </c>
      <c r="B278" s="27">
        <f t="shared" si="37"/>
        <v>355</v>
      </c>
      <c r="C278" s="27">
        <v>173</v>
      </c>
      <c r="D278" s="27">
        <v>182</v>
      </c>
      <c r="E278" s="50">
        <f t="shared" si="38"/>
        <v>22.355163727959699</v>
      </c>
      <c r="F278" s="50">
        <f t="shared" si="39"/>
        <v>20.425029515938608</v>
      </c>
      <c r="G278" s="50">
        <f t="shared" si="40"/>
        <v>24.561403508771932</v>
      </c>
    </row>
    <row r="279" spans="1:7" x14ac:dyDescent="0.25">
      <c r="A279" t="s">
        <v>106</v>
      </c>
      <c r="B279" s="27">
        <f t="shared" si="37"/>
        <v>55</v>
      </c>
      <c r="C279" s="27">
        <v>30</v>
      </c>
      <c r="D279" s="27">
        <v>25</v>
      </c>
      <c r="E279" s="50">
        <f t="shared" si="38"/>
        <v>3.4634760705289671</v>
      </c>
      <c r="F279" s="50">
        <f t="shared" si="39"/>
        <v>3.5419126328217239</v>
      </c>
      <c r="G279" s="50">
        <f t="shared" si="40"/>
        <v>3.3738191632928474</v>
      </c>
    </row>
    <row r="280" spans="1:7" x14ac:dyDescent="0.25">
      <c r="A280" t="s">
        <v>107</v>
      </c>
      <c r="B280" s="27">
        <f t="shared" si="37"/>
        <v>574</v>
      </c>
      <c r="C280" s="27">
        <v>374</v>
      </c>
      <c r="D280" s="27">
        <v>200</v>
      </c>
      <c r="E280" s="50">
        <f t="shared" si="38"/>
        <v>36.14609571788413</v>
      </c>
      <c r="F280" s="50">
        <f t="shared" si="39"/>
        <v>44.155844155844157</v>
      </c>
      <c r="G280" s="50">
        <f t="shared" si="40"/>
        <v>26.990553306342779</v>
      </c>
    </row>
    <row r="281" spans="1:7" x14ac:dyDescent="0.25">
      <c r="A281" t="s">
        <v>108</v>
      </c>
      <c r="B281" s="27">
        <f t="shared" si="37"/>
        <v>12</v>
      </c>
      <c r="C281" s="27">
        <v>11</v>
      </c>
      <c r="D281" s="27">
        <v>1</v>
      </c>
      <c r="E281" s="50">
        <f t="shared" si="38"/>
        <v>0.75566750629722923</v>
      </c>
      <c r="F281" s="50">
        <f t="shared" si="39"/>
        <v>1.2987012987012987</v>
      </c>
      <c r="G281" s="50">
        <f t="shared" si="40"/>
        <v>0.1349527665317139</v>
      </c>
    </row>
    <row r="282" spans="1:7" x14ac:dyDescent="0.25">
      <c r="A282" t="s">
        <v>109</v>
      </c>
      <c r="B282" s="27">
        <f t="shared" si="37"/>
        <v>4</v>
      </c>
      <c r="C282" s="27">
        <v>4</v>
      </c>
      <c r="D282" s="27">
        <v>0</v>
      </c>
      <c r="E282" s="50">
        <f t="shared" si="38"/>
        <v>0.25188916876574308</v>
      </c>
      <c r="F282" s="50">
        <f t="shared" si="39"/>
        <v>0.47225501770956319</v>
      </c>
      <c r="G282" s="50">
        <f t="shared" si="40"/>
        <v>0</v>
      </c>
    </row>
    <row r="283" spans="1:7" x14ac:dyDescent="0.25">
      <c r="A283" t="s">
        <v>110</v>
      </c>
      <c r="B283" s="27">
        <f t="shared" si="37"/>
        <v>13</v>
      </c>
      <c r="C283" s="27">
        <v>11</v>
      </c>
      <c r="D283" s="27">
        <v>2</v>
      </c>
      <c r="E283" s="50">
        <f t="shared" si="38"/>
        <v>0.81863979848866497</v>
      </c>
      <c r="F283" s="50">
        <f t="shared" si="39"/>
        <v>1.2987012987012987</v>
      </c>
      <c r="G283" s="50">
        <f t="shared" si="40"/>
        <v>0.26990553306342779</v>
      </c>
    </row>
    <row r="284" spans="1:7" x14ac:dyDescent="0.25">
      <c r="A284" t="s">
        <v>111</v>
      </c>
      <c r="B284" s="27">
        <f t="shared" si="37"/>
        <v>6</v>
      </c>
      <c r="C284" s="27">
        <v>6</v>
      </c>
      <c r="D284" s="27">
        <v>0</v>
      </c>
      <c r="E284" s="50">
        <f t="shared" si="38"/>
        <v>0.37783375314861462</v>
      </c>
      <c r="F284" s="50">
        <f t="shared" si="39"/>
        <v>0.70838252656434475</v>
      </c>
      <c r="G284" s="50">
        <f t="shared" si="40"/>
        <v>0</v>
      </c>
    </row>
    <row r="285" spans="1:7" x14ac:dyDescent="0.25">
      <c r="A285" t="s">
        <v>112</v>
      </c>
      <c r="B285" s="27">
        <f t="shared" si="37"/>
        <v>3</v>
      </c>
      <c r="C285" s="27">
        <v>3</v>
      </c>
      <c r="D285" s="27">
        <v>0</v>
      </c>
      <c r="E285" s="50">
        <f t="shared" si="38"/>
        <v>0.18891687657430731</v>
      </c>
      <c r="F285" s="50">
        <f t="shared" si="39"/>
        <v>0.35419126328217237</v>
      </c>
      <c r="G285" s="50">
        <f t="shared" si="40"/>
        <v>0</v>
      </c>
    </row>
    <row r="286" spans="1:7" x14ac:dyDescent="0.25">
      <c r="A286" t="s">
        <v>113</v>
      </c>
      <c r="B286" s="27">
        <f t="shared" si="37"/>
        <v>6</v>
      </c>
      <c r="C286" s="27">
        <v>6</v>
      </c>
      <c r="D286" s="27">
        <v>0</v>
      </c>
      <c r="E286" s="50">
        <f t="shared" si="38"/>
        <v>0.37783375314861462</v>
      </c>
      <c r="F286" s="50">
        <f t="shared" si="39"/>
        <v>0.70838252656434475</v>
      </c>
      <c r="G286" s="50">
        <f t="shared" si="40"/>
        <v>0</v>
      </c>
    </row>
    <row r="287" spans="1:7" x14ac:dyDescent="0.25">
      <c r="A287" t="s">
        <v>114</v>
      </c>
      <c r="B287" s="27">
        <f t="shared" si="37"/>
        <v>7</v>
      </c>
      <c r="C287" s="27">
        <v>7</v>
      </c>
      <c r="D287" s="27">
        <v>0</v>
      </c>
      <c r="E287" s="50">
        <f t="shared" si="38"/>
        <v>0.44080604534005036</v>
      </c>
      <c r="F287" s="50">
        <f t="shared" si="39"/>
        <v>0.82644628099173556</v>
      </c>
      <c r="G287" s="50">
        <f t="shared" si="40"/>
        <v>0</v>
      </c>
    </row>
    <row r="288" spans="1:7" x14ac:dyDescent="0.25">
      <c r="A288" t="s">
        <v>115</v>
      </c>
      <c r="B288" s="27">
        <f t="shared" si="37"/>
        <v>5</v>
      </c>
      <c r="C288" s="27">
        <v>5</v>
      </c>
      <c r="D288" s="27">
        <v>0</v>
      </c>
      <c r="E288" s="50">
        <f t="shared" si="38"/>
        <v>0.31486146095717882</v>
      </c>
      <c r="F288" s="50">
        <f t="shared" si="39"/>
        <v>0.59031877213695394</v>
      </c>
      <c r="G288" s="50">
        <f t="shared" si="40"/>
        <v>0</v>
      </c>
    </row>
    <row r="289" spans="1:7" x14ac:dyDescent="0.25">
      <c r="A289" t="s">
        <v>116</v>
      </c>
      <c r="B289" s="27">
        <f t="shared" si="37"/>
        <v>2</v>
      </c>
      <c r="C289" s="27">
        <v>2</v>
      </c>
      <c r="D289" s="27">
        <v>0</v>
      </c>
      <c r="E289" s="50">
        <f t="shared" si="38"/>
        <v>0.12594458438287154</v>
      </c>
      <c r="F289" s="50">
        <f t="shared" si="39"/>
        <v>0.23612750885478159</v>
      </c>
      <c r="G289" s="50">
        <f t="shared" si="40"/>
        <v>0</v>
      </c>
    </row>
    <row r="290" spans="1:7" x14ac:dyDescent="0.25">
      <c r="A290" t="s">
        <v>117</v>
      </c>
      <c r="B290" s="27">
        <f t="shared" si="37"/>
        <v>1</v>
      </c>
      <c r="C290" s="27">
        <v>1</v>
      </c>
      <c r="D290" s="27">
        <v>0</v>
      </c>
      <c r="E290" s="50">
        <f t="shared" si="38"/>
        <v>6.2972292191435769E-2</v>
      </c>
      <c r="F290" s="50">
        <f t="shared" si="39"/>
        <v>0.1180637544273908</v>
      </c>
      <c r="G290" s="50">
        <f t="shared" si="40"/>
        <v>0</v>
      </c>
    </row>
    <row r="291" spans="1:7" x14ac:dyDescent="0.25">
      <c r="A291" t="s">
        <v>118</v>
      </c>
      <c r="B291" s="27">
        <f t="shared" si="37"/>
        <v>0</v>
      </c>
      <c r="C291" s="27">
        <v>0</v>
      </c>
      <c r="D291" s="27">
        <v>0</v>
      </c>
      <c r="E291" s="50">
        <f t="shared" si="38"/>
        <v>0</v>
      </c>
      <c r="F291" s="50">
        <f t="shared" si="39"/>
        <v>0</v>
      </c>
      <c r="G291" s="50">
        <f t="shared" si="40"/>
        <v>0</v>
      </c>
    </row>
    <row r="292" spans="1:7" x14ac:dyDescent="0.25">
      <c r="A292" t="s">
        <v>119</v>
      </c>
      <c r="B292" s="27">
        <f t="shared" si="37"/>
        <v>0</v>
      </c>
      <c r="C292" s="27">
        <v>0</v>
      </c>
      <c r="D292" s="27">
        <v>0</v>
      </c>
      <c r="E292" s="50">
        <f t="shared" si="38"/>
        <v>0</v>
      </c>
      <c r="F292" s="50">
        <f t="shared" si="39"/>
        <v>0</v>
      </c>
      <c r="G292" s="50">
        <f t="shared" si="40"/>
        <v>0</v>
      </c>
    </row>
    <row r="293" spans="1:7" x14ac:dyDescent="0.25">
      <c r="A293" t="s">
        <v>120</v>
      </c>
      <c r="B293" s="27">
        <f t="shared" si="37"/>
        <v>3</v>
      </c>
      <c r="C293" s="27">
        <v>2</v>
      </c>
      <c r="D293" s="27">
        <v>1</v>
      </c>
      <c r="E293" s="50">
        <f t="shared" si="38"/>
        <v>0.18891687657430731</v>
      </c>
      <c r="F293" s="50">
        <f t="shared" si="39"/>
        <v>0.23612750885478159</v>
      </c>
      <c r="G293" s="50">
        <f t="shared" si="40"/>
        <v>0.1349527665317139</v>
      </c>
    </row>
    <row r="294" spans="1:7" x14ac:dyDescent="0.25">
      <c r="A294" t="s">
        <v>121</v>
      </c>
      <c r="B294" s="27">
        <f t="shared" si="37"/>
        <v>2</v>
      </c>
      <c r="C294" s="27">
        <v>1</v>
      </c>
      <c r="D294" s="27">
        <v>1</v>
      </c>
      <c r="E294" s="50">
        <f t="shared" si="38"/>
        <v>0.12594458438287154</v>
      </c>
      <c r="F294" s="50">
        <f t="shared" si="39"/>
        <v>0.1180637544273908</v>
      </c>
      <c r="G294" s="50">
        <f t="shared" si="40"/>
        <v>0.1349527665317139</v>
      </c>
    </row>
    <row r="295" spans="1:7" x14ac:dyDescent="0.25">
      <c r="A295" t="s">
        <v>122</v>
      </c>
      <c r="B295" s="27">
        <f t="shared" si="37"/>
        <v>0</v>
      </c>
      <c r="C295" s="27">
        <v>0</v>
      </c>
      <c r="D295" s="27">
        <v>0</v>
      </c>
      <c r="E295" s="50">
        <f t="shared" si="38"/>
        <v>0</v>
      </c>
      <c r="F295" s="50">
        <f t="shared" si="39"/>
        <v>0</v>
      </c>
      <c r="G295" s="50">
        <f t="shared" si="40"/>
        <v>0</v>
      </c>
    </row>
    <row r="296" spans="1:7" x14ac:dyDescent="0.25">
      <c r="A296" t="s">
        <v>123</v>
      </c>
      <c r="B296" s="27">
        <f t="shared" si="37"/>
        <v>0</v>
      </c>
      <c r="C296" s="27">
        <v>0</v>
      </c>
      <c r="D296" s="27">
        <v>0</v>
      </c>
      <c r="E296" s="50">
        <f t="shared" si="38"/>
        <v>0</v>
      </c>
      <c r="F296" s="50">
        <f t="shared" si="39"/>
        <v>0</v>
      </c>
      <c r="G296" s="50">
        <f t="shared" si="40"/>
        <v>0</v>
      </c>
    </row>
    <row r="297" spans="1:7" x14ac:dyDescent="0.25">
      <c r="A297" t="s">
        <v>124</v>
      </c>
      <c r="B297" s="27">
        <f t="shared" si="37"/>
        <v>1</v>
      </c>
      <c r="C297" s="27">
        <v>1</v>
      </c>
      <c r="D297" s="27">
        <v>0</v>
      </c>
      <c r="E297" s="50">
        <f t="shared" si="38"/>
        <v>6.2972292191435769E-2</v>
      </c>
      <c r="F297" s="50">
        <f t="shared" si="39"/>
        <v>0.1180637544273908</v>
      </c>
      <c r="G297" s="50">
        <f t="shared" si="40"/>
        <v>0</v>
      </c>
    </row>
    <row r="298" spans="1:7" x14ac:dyDescent="0.25">
      <c r="A298" t="s">
        <v>125</v>
      </c>
      <c r="B298" s="27">
        <f t="shared" si="37"/>
        <v>1</v>
      </c>
      <c r="C298" s="27">
        <v>1</v>
      </c>
      <c r="D298" s="27">
        <v>0</v>
      </c>
      <c r="E298" s="50">
        <f t="shared" si="38"/>
        <v>6.2972292191435769E-2</v>
      </c>
      <c r="F298" s="50">
        <f t="shared" si="39"/>
        <v>0.1180637544273908</v>
      </c>
      <c r="G298" s="50">
        <f t="shared" si="40"/>
        <v>0</v>
      </c>
    </row>
    <row r="299" spans="1:7" ht="13.8" thickBot="1" x14ac:dyDescent="0.3">
      <c r="A299" s="6" t="s">
        <v>126</v>
      </c>
      <c r="B299" s="29">
        <f t="shared" si="37"/>
        <v>473</v>
      </c>
      <c r="C299" s="29">
        <v>175</v>
      </c>
      <c r="D299" s="29">
        <v>298</v>
      </c>
      <c r="E299" s="35">
        <f t="shared" si="38"/>
        <v>29.78589420654912</v>
      </c>
      <c r="F299" s="35">
        <f t="shared" si="39"/>
        <v>20.66115702479339</v>
      </c>
      <c r="G299" s="35">
        <f t="shared" si="40"/>
        <v>40.215924426450741</v>
      </c>
    </row>
    <row r="301" spans="1:7" x14ac:dyDescent="0.25">
      <c r="A301" s="101" t="s">
        <v>373</v>
      </c>
      <c r="B301" s="101"/>
      <c r="C301" s="101"/>
      <c r="D301" s="101"/>
      <c r="E301" s="101"/>
      <c r="F301" s="101"/>
      <c r="G301" s="101"/>
    </row>
    <row r="302" spans="1:7" ht="13.8" thickBot="1" x14ac:dyDescent="0.3">
      <c r="A302" s="102"/>
      <c r="B302" s="102"/>
      <c r="C302" s="102"/>
      <c r="D302" s="102"/>
      <c r="E302" s="102"/>
      <c r="F302" s="102"/>
      <c r="G302" s="102"/>
    </row>
    <row r="303" spans="1:7" x14ac:dyDescent="0.25">
      <c r="A303" s="105" t="s">
        <v>140</v>
      </c>
      <c r="B303" s="137" t="s">
        <v>27</v>
      </c>
      <c r="C303" s="138"/>
      <c r="D303" s="138"/>
      <c r="E303" s="137" t="s">
        <v>26</v>
      </c>
      <c r="F303" s="138"/>
      <c r="G303" s="138"/>
    </row>
    <row r="304" spans="1:7" ht="13.8" thickBot="1" x14ac:dyDescent="0.3">
      <c r="A304" s="106" t="s">
        <v>136</v>
      </c>
      <c r="B304" s="43" t="s">
        <v>128</v>
      </c>
      <c r="C304" s="42" t="s">
        <v>22</v>
      </c>
      <c r="D304" s="42" t="s">
        <v>23</v>
      </c>
      <c r="E304" s="42" t="s">
        <v>128</v>
      </c>
      <c r="F304" s="67" t="s">
        <v>22</v>
      </c>
      <c r="G304" s="43" t="s">
        <v>23</v>
      </c>
    </row>
    <row r="305" spans="1:7" x14ac:dyDescent="0.25">
      <c r="A305" s="84" t="s">
        <v>127</v>
      </c>
      <c r="B305" s="82">
        <f>C305+D305</f>
        <v>172</v>
      </c>
      <c r="C305" s="82">
        <f>SUM(C306:C329)</f>
        <v>93</v>
      </c>
      <c r="D305" s="82">
        <f>SUM(D306:D329)</f>
        <v>79</v>
      </c>
      <c r="E305" s="85">
        <f>B305*100/B$305</f>
        <v>100</v>
      </c>
      <c r="F305" s="85">
        <f>C305*100/C$305</f>
        <v>100</v>
      </c>
      <c r="G305" s="85">
        <f>D305*100/D$305</f>
        <v>100</v>
      </c>
    </row>
    <row r="306" spans="1:7" x14ac:dyDescent="0.25">
      <c r="A306" t="s">
        <v>103</v>
      </c>
      <c r="B306" s="27">
        <f t="shared" ref="B306:B329" si="41">C306+D306</f>
        <v>4</v>
      </c>
      <c r="C306" s="27">
        <v>3</v>
      </c>
      <c r="D306" s="27">
        <v>1</v>
      </c>
      <c r="E306" s="50">
        <f t="shared" ref="E306:E329" si="42">B306*100/B$305</f>
        <v>2.3255813953488373</v>
      </c>
      <c r="F306" s="50">
        <f t="shared" ref="F306:F329" si="43">C306*100/C$305</f>
        <v>3.225806451612903</v>
      </c>
      <c r="G306" s="50">
        <f t="shared" ref="G306:G329" si="44">D306*100/D$305</f>
        <v>1.2658227848101267</v>
      </c>
    </row>
    <row r="307" spans="1:7" x14ac:dyDescent="0.25">
      <c r="A307" t="s">
        <v>104</v>
      </c>
      <c r="B307" s="27">
        <f t="shared" si="41"/>
        <v>2</v>
      </c>
      <c r="C307" s="27">
        <v>0</v>
      </c>
      <c r="D307" s="27">
        <v>2</v>
      </c>
      <c r="E307" s="50">
        <f t="shared" si="42"/>
        <v>1.1627906976744187</v>
      </c>
      <c r="F307" s="50">
        <f t="shared" si="43"/>
        <v>0</v>
      </c>
      <c r="G307" s="50">
        <f t="shared" si="44"/>
        <v>2.5316455696202533</v>
      </c>
    </row>
    <row r="308" spans="1:7" x14ac:dyDescent="0.25">
      <c r="A308" t="s">
        <v>105</v>
      </c>
      <c r="B308" s="27">
        <f t="shared" si="41"/>
        <v>21</v>
      </c>
      <c r="C308" s="27">
        <v>8</v>
      </c>
      <c r="D308" s="27">
        <v>13</v>
      </c>
      <c r="E308" s="50">
        <f t="shared" si="42"/>
        <v>12.209302325581396</v>
      </c>
      <c r="F308" s="50">
        <f t="shared" si="43"/>
        <v>8.6021505376344081</v>
      </c>
      <c r="G308" s="50">
        <f t="shared" si="44"/>
        <v>16.455696202531644</v>
      </c>
    </row>
    <row r="309" spans="1:7" x14ac:dyDescent="0.25">
      <c r="A309" t="s">
        <v>106</v>
      </c>
      <c r="B309" s="27">
        <f t="shared" si="41"/>
        <v>2</v>
      </c>
      <c r="C309" s="27">
        <v>1</v>
      </c>
      <c r="D309" s="27">
        <v>1</v>
      </c>
      <c r="E309" s="50">
        <f t="shared" si="42"/>
        <v>1.1627906976744187</v>
      </c>
      <c r="F309" s="50">
        <f t="shared" si="43"/>
        <v>1.075268817204301</v>
      </c>
      <c r="G309" s="50">
        <f t="shared" si="44"/>
        <v>1.2658227848101267</v>
      </c>
    </row>
    <row r="310" spans="1:7" x14ac:dyDescent="0.25">
      <c r="A310" t="s">
        <v>107</v>
      </c>
      <c r="B310" s="27">
        <f t="shared" si="41"/>
        <v>7</v>
      </c>
      <c r="C310" s="27">
        <v>3</v>
      </c>
      <c r="D310" s="27">
        <v>4</v>
      </c>
      <c r="E310" s="50">
        <f t="shared" si="42"/>
        <v>4.0697674418604652</v>
      </c>
      <c r="F310" s="50">
        <f t="shared" si="43"/>
        <v>3.225806451612903</v>
      </c>
      <c r="G310" s="50">
        <f t="shared" si="44"/>
        <v>5.0632911392405067</v>
      </c>
    </row>
    <row r="311" spans="1:7" x14ac:dyDescent="0.25">
      <c r="A311" t="s">
        <v>108</v>
      </c>
      <c r="B311" s="27">
        <f t="shared" si="41"/>
        <v>2</v>
      </c>
      <c r="C311" s="27">
        <v>1</v>
      </c>
      <c r="D311" s="27">
        <v>1</v>
      </c>
      <c r="E311" s="50">
        <f t="shared" si="42"/>
        <v>1.1627906976744187</v>
      </c>
      <c r="F311" s="50">
        <f t="shared" si="43"/>
        <v>1.075268817204301</v>
      </c>
      <c r="G311" s="50">
        <f t="shared" si="44"/>
        <v>1.2658227848101267</v>
      </c>
    </row>
    <row r="312" spans="1:7" x14ac:dyDescent="0.25">
      <c r="A312" t="s">
        <v>109</v>
      </c>
      <c r="B312" s="27">
        <f t="shared" si="41"/>
        <v>2</v>
      </c>
      <c r="C312" s="27">
        <v>2</v>
      </c>
      <c r="D312" s="27">
        <v>0</v>
      </c>
      <c r="E312" s="50">
        <f t="shared" si="42"/>
        <v>1.1627906976744187</v>
      </c>
      <c r="F312" s="50">
        <f t="shared" si="43"/>
        <v>2.150537634408602</v>
      </c>
      <c r="G312" s="50">
        <f t="shared" si="44"/>
        <v>0</v>
      </c>
    </row>
    <row r="313" spans="1:7" x14ac:dyDescent="0.25">
      <c r="A313" t="s">
        <v>110</v>
      </c>
      <c r="B313" s="27">
        <f t="shared" si="41"/>
        <v>10</v>
      </c>
      <c r="C313" s="27">
        <v>6</v>
      </c>
      <c r="D313" s="27">
        <v>4</v>
      </c>
      <c r="E313" s="50">
        <f t="shared" si="42"/>
        <v>5.8139534883720927</v>
      </c>
      <c r="F313" s="50">
        <f t="shared" si="43"/>
        <v>6.4516129032258061</v>
      </c>
      <c r="G313" s="50">
        <f t="shared" si="44"/>
        <v>5.0632911392405067</v>
      </c>
    </row>
    <row r="314" spans="1:7" x14ac:dyDescent="0.25">
      <c r="A314" t="s">
        <v>111</v>
      </c>
      <c r="B314" s="27">
        <f t="shared" si="41"/>
        <v>9</v>
      </c>
      <c r="C314" s="27">
        <v>5</v>
      </c>
      <c r="D314" s="27">
        <v>4</v>
      </c>
      <c r="E314" s="50">
        <f t="shared" si="42"/>
        <v>5.2325581395348841</v>
      </c>
      <c r="F314" s="50">
        <f t="shared" si="43"/>
        <v>5.376344086021505</v>
      </c>
      <c r="G314" s="50">
        <f t="shared" si="44"/>
        <v>5.0632911392405067</v>
      </c>
    </row>
    <row r="315" spans="1:7" x14ac:dyDescent="0.25">
      <c r="A315" t="s">
        <v>112</v>
      </c>
      <c r="B315" s="27">
        <f t="shared" si="41"/>
        <v>2</v>
      </c>
      <c r="C315" s="27">
        <v>2</v>
      </c>
      <c r="D315" s="27">
        <v>0</v>
      </c>
      <c r="E315" s="50">
        <f t="shared" si="42"/>
        <v>1.1627906976744187</v>
      </c>
      <c r="F315" s="50">
        <f t="shared" si="43"/>
        <v>2.150537634408602</v>
      </c>
      <c r="G315" s="50">
        <f t="shared" si="44"/>
        <v>0</v>
      </c>
    </row>
    <row r="316" spans="1:7" x14ac:dyDescent="0.25">
      <c r="A316" t="s">
        <v>113</v>
      </c>
      <c r="B316" s="27">
        <f t="shared" si="41"/>
        <v>8</v>
      </c>
      <c r="C316" s="27">
        <v>3</v>
      </c>
      <c r="D316" s="27">
        <v>5</v>
      </c>
      <c r="E316" s="50">
        <f t="shared" si="42"/>
        <v>4.6511627906976747</v>
      </c>
      <c r="F316" s="50">
        <f t="shared" si="43"/>
        <v>3.225806451612903</v>
      </c>
      <c r="G316" s="50">
        <f t="shared" si="44"/>
        <v>6.3291139240506329</v>
      </c>
    </row>
    <row r="317" spans="1:7" x14ac:dyDescent="0.25">
      <c r="A317" t="s">
        <v>114</v>
      </c>
      <c r="B317" s="27">
        <f t="shared" si="41"/>
        <v>4</v>
      </c>
      <c r="C317" s="27">
        <v>3</v>
      </c>
      <c r="D317" s="27">
        <v>1</v>
      </c>
      <c r="E317" s="50">
        <f t="shared" si="42"/>
        <v>2.3255813953488373</v>
      </c>
      <c r="F317" s="50">
        <f t="shared" si="43"/>
        <v>3.225806451612903</v>
      </c>
      <c r="G317" s="50">
        <f t="shared" si="44"/>
        <v>1.2658227848101267</v>
      </c>
    </row>
    <row r="318" spans="1:7" x14ac:dyDescent="0.25">
      <c r="A318" t="s">
        <v>115</v>
      </c>
      <c r="B318" s="27">
        <f t="shared" si="41"/>
        <v>6</v>
      </c>
      <c r="C318" s="27">
        <v>4</v>
      </c>
      <c r="D318" s="27">
        <v>2</v>
      </c>
      <c r="E318" s="50">
        <f t="shared" si="42"/>
        <v>3.4883720930232558</v>
      </c>
      <c r="F318" s="50">
        <f t="shared" si="43"/>
        <v>4.301075268817204</v>
      </c>
      <c r="G318" s="50">
        <f t="shared" si="44"/>
        <v>2.5316455696202533</v>
      </c>
    </row>
    <row r="319" spans="1:7" x14ac:dyDescent="0.25">
      <c r="A319" t="s">
        <v>116</v>
      </c>
      <c r="B319" s="27">
        <f t="shared" si="41"/>
        <v>3</v>
      </c>
      <c r="C319" s="27">
        <v>3</v>
      </c>
      <c r="D319" s="27">
        <v>0</v>
      </c>
      <c r="E319" s="50">
        <f t="shared" si="42"/>
        <v>1.7441860465116279</v>
      </c>
      <c r="F319" s="50">
        <f t="shared" si="43"/>
        <v>3.225806451612903</v>
      </c>
      <c r="G319" s="50">
        <f t="shared" si="44"/>
        <v>0</v>
      </c>
    </row>
    <row r="320" spans="1:7" x14ac:dyDescent="0.25">
      <c r="A320" t="s">
        <v>117</v>
      </c>
      <c r="B320" s="27">
        <f t="shared" si="41"/>
        <v>1</v>
      </c>
      <c r="C320" s="27">
        <v>1</v>
      </c>
      <c r="D320" s="27">
        <v>0</v>
      </c>
      <c r="E320" s="50">
        <f t="shared" si="42"/>
        <v>0.58139534883720934</v>
      </c>
      <c r="F320" s="50">
        <f t="shared" si="43"/>
        <v>1.075268817204301</v>
      </c>
      <c r="G320" s="50">
        <f t="shared" si="44"/>
        <v>0</v>
      </c>
    </row>
    <row r="321" spans="1:7" x14ac:dyDescent="0.25">
      <c r="A321" t="s">
        <v>118</v>
      </c>
      <c r="B321" s="27">
        <f t="shared" si="41"/>
        <v>1</v>
      </c>
      <c r="C321" s="27">
        <v>1</v>
      </c>
      <c r="D321" s="27">
        <v>0</v>
      </c>
      <c r="E321" s="50">
        <f t="shared" si="42"/>
        <v>0.58139534883720934</v>
      </c>
      <c r="F321" s="50">
        <f t="shared" si="43"/>
        <v>1.075268817204301</v>
      </c>
      <c r="G321" s="50">
        <f t="shared" si="44"/>
        <v>0</v>
      </c>
    </row>
    <row r="322" spans="1:7" x14ac:dyDescent="0.25">
      <c r="A322" t="s">
        <v>119</v>
      </c>
      <c r="B322" s="27">
        <f t="shared" si="41"/>
        <v>6</v>
      </c>
      <c r="C322" s="27">
        <v>4</v>
      </c>
      <c r="D322" s="27">
        <v>2</v>
      </c>
      <c r="E322" s="50">
        <f t="shared" si="42"/>
        <v>3.4883720930232558</v>
      </c>
      <c r="F322" s="50">
        <f t="shared" si="43"/>
        <v>4.301075268817204</v>
      </c>
      <c r="G322" s="50">
        <f t="shared" si="44"/>
        <v>2.5316455696202533</v>
      </c>
    </row>
    <row r="323" spans="1:7" x14ac:dyDescent="0.25">
      <c r="A323" t="s">
        <v>120</v>
      </c>
      <c r="B323" s="27">
        <f t="shared" si="41"/>
        <v>1</v>
      </c>
      <c r="C323" s="27">
        <v>1</v>
      </c>
      <c r="D323" s="27">
        <v>0</v>
      </c>
      <c r="E323" s="50">
        <f t="shared" si="42"/>
        <v>0.58139534883720934</v>
      </c>
      <c r="F323" s="50">
        <f t="shared" si="43"/>
        <v>1.075268817204301</v>
      </c>
      <c r="G323" s="50">
        <f t="shared" si="44"/>
        <v>0</v>
      </c>
    </row>
    <row r="324" spans="1:7" x14ac:dyDescent="0.25">
      <c r="A324" t="s">
        <v>121</v>
      </c>
      <c r="B324" s="27">
        <f t="shared" si="41"/>
        <v>2</v>
      </c>
      <c r="C324" s="27">
        <v>2</v>
      </c>
      <c r="D324" s="27">
        <v>0</v>
      </c>
      <c r="E324" s="50">
        <f t="shared" si="42"/>
        <v>1.1627906976744187</v>
      </c>
      <c r="F324" s="50">
        <f t="shared" si="43"/>
        <v>2.150537634408602</v>
      </c>
      <c r="G324" s="50">
        <f t="shared" si="44"/>
        <v>0</v>
      </c>
    </row>
    <row r="325" spans="1:7" x14ac:dyDescent="0.25">
      <c r="A325" t="s">
        <v>122</v>
      </c>
      <c r="B325" s="27">
        <f t="shared" si="41"/>
        <v>2</v>
      </c>
      <c r="C325" s="27">
        <v>0</v>
      </c>
      <c r="D325" s="27">
        <v>2</v>
      </c>
      <c r="E325" s="50">
        <f t="shared" si="42"/>
        <v>1.1627906976744187</v>
      </c>
      <c r="F325" s="50">
        <f t="shared" si="43"/>
        <v>0</v>
      </c>
      <c r="G325" s="50">
        <f t="shared" si="44"/>
        <v>2.5316455696202533</v>
      </c>
    </row>
    <row r="326" spans="1:7" x14ac:dyDescent="0.25">
      <c r="A326" t="s">
        <v>123</v>
      </c>
      <c r="B326" s="27">
        <f t="shared" si="41"/>
        <v>1</v>
      </c>
      <c r="C326" s="27">
        <v>1</v>
      </c>
      <c r="D326" s="27">
        <v>0</v>
      </c>
      <c r="E326" s="50">
        <f t="shared" si="42"/>
        <v>0.58139534883720934</v>
      </c>
      <c r="F326" s="50">
        <f t="shared" si="43"/>
        <v>1.075268817204301</v>
      </c>
      <c r="G326" s="50">
        <f t="shared" si="44"/>
        <v>0</v>
      </c>
    </row>
    <row r="327" spans="1:7" x14ac:dyDescent="0.25">
      <c r="A327" t="s">
        <v>124</v>
      </c>
      <c r="B327" s="27">
        <f t="shared" si="41"/>
        <v>2</v>
      </c>
      <c r="C327" s="27">
        <v>1</v>
      </c>
      <c r="D327" s="27">
        <v>1</v>
      </c>
      <c r="E327" s="50">
        <f t="shared" si="42"/>
        <v>1.1627906976744187</v>
      </c>
      <c r="F327" s="50">
        <f t="shared" si="43"/>
        <v>1.075268817204301</v>
      </c>
      <c r="G327" s="50">
        <f t="shared" si="44"/>
        <v>1.2658227848101267</v>
      </c>
    </row>
    <row r="328" spans="1:7" x14ac:dyDescent="0.25">
      <c r="A328" t="s">
        <v>125</v>
      </c>
      <c r="B328" s="27">
        <f t="shared" si="41"/>
        <v>3</v>
      </c>
      <c r="C328" s="27">
        <v>2</v>
      </c>
      <c r="D328" s="27">
        <v>1</v>
      </c>
      <c r="E328" s="50">
        <f t="shared" si="42"/>
        <v>1.7441860465116279</v>
      </c>
      <c r="F328" s="50">
        <f t="shared" si="43"/>
        <v>2.150537634408602</v>
      </c>
      <c r="G328" s="50">
        <f t="shared" si="44"/>
        <v>1.2658227848101267</v>
      </c>
    </row>
    <row r="329" spans="1:7" ht="13.8" thickBot="1" x14ac:dyDescent="0.3">
      <c r="A329" s="6" t="s">
        <v>126</v>
      </c>
      <c r="B329" s="29">
        <f t="shared" si="41"/>
        <v>71</v>
      </c>
      <c r="C329" s="29">
        <v>36</v>
      </c>
      <c r="D329" s="29">
        <v>35</v>
      </c>
      <c r="E329" s="35">
        <f t="shared" si="42"/>
        <v>41.279069767441861</v>
      </c>
      <c r="F329" s="35">
        <f t="shared" si="43"/>
        <v>38.70967741935484</v>
      </c>
      <c r="G329" s="35">
        <f t="shared" si="44"/>
        <v>44.303797468354432</v>
      </c>
    </row>
    <row r="331" spans="1:7" x14ac:dyDescent="0.25">
      <c r="A331" s="101" t="s">
        <v>373</v>
      </c>
      <c r="B331" s="101"/>
      <c r="C331" s="101"/>
      <c r="D331" s="101"/>
      <c r="E331" s="101"/>
      <c r="F331" s="101"/>
      <c r="G331" s="101"/>
    </row>
    <row r="332" spans="1:7" ht="13.8" thickBot="1" x14ac:dyDescent="0.3">
      <c r="A332" s="102"/>
      <c r="B332" s="102"/>
      <c r="C332" s="102"/>
      <c r="D332" s="102"/>
      <c r="E332" s="102"/>
      <c r="F332" s="102"/>
      <c r="G332" s="102"/>
    </row>
    <row r="333" spans="1:7" ht="13.5" customHeight="1" x14ac:dyDescent="0.25">
      <c r="A333" s="105" t="s">
        <v>386</v>
      </c>
      <c r="B333" s="137" t="s">
        <v>27</v>
      </c>
      <c r="C333" s="138"/>
      <c r="D333" s="138"/>
      <c r="E333" s="137" t="s">
        <v>26</v>
      </c>
      <c r="F333" s="138"/>
      <c r="G333" s="138"/>
    </row>
    <row r="334" spans="1:7" ht="13.8" thickBot="1" x14ac:dyDescent="0.3">
      <c r="A334" s="106"/>
      <c r="B334" s="43" t="s">
        <v>128</v>
      </c>
      <c r="C334" s="42" t="s">
        <v>22</v>
      </c>
      <c r="D334" s="42" t="s">
        <v>23</v>
      </c>
      <c r="E334" s="42" t="s">
        <v>128</v>
      </c>
      <c r="F334" s="67" t="s">
        <v>22</v>
      </c>
      <c r="G334" s="43" t="s">
        <v>23</v>
      </c>
    </row>
    <row r="335" spans="1:7" x14ac:dyDescent="0.25">
      <c r="A335" s="84" t="s">
        <v>127</v>
      </c>
      <c r="B335" s="82">
        <f>C335+D335</f>
        <v>802</v>
      </c>
      <c r="C335" s="82">
        <f>SUM(C336:C359)</f>
        <v>480</v>
      </c>
      <c r="D335" s="82">
        <f>SUM(D336:D359)</f>
        <v>322</v>
      </c>
      <c r="E335" s="85">
        <f>B335*100/B$335</f>
        <v>100</v>
      </c>
      <c r="F335" s="85">
        <f>C335*100/C$335</f>
        <v>100</v>
      </c>
      <c r="G335" s="85">
        <f>D335*100/D$335</f>
        <v>100</v>
      </c>
    </row>
    <row r="336" spans="1:7" x14ac:dyDescent="0.25">
      <c r="A336" t="s">
        <v>103</v>
      </c>
      <c r="B336" s="27">
        <f t="shared" ref="B336:B359" si="45">C336+D336</f>
        <v>11</v>
      </c>
      <c r="C336" s="27">
        <v>5</v>
      </c>
      <c r="D336" s="27">
        <v>6</v>
      </c>
      <c r="E336" s="50">
        <f t="shared" ref="E336:E359" si="46">B336*100/B$335</f>
        <v>1.3715710723192021</v>
      </c>
      <c r="F336" s="50">
        <f t="shared" ref="F336:F359" si="47">C336*100/C$335</f>
        <v>1.0416666666666667</v>
      </c>
      <c r="G336" s="50">
        <f t="shared" ref="G336:G359" si="48">D336*100/D$335</f>
        <v>1.8633540372670807</v>
      </c>
    </row>
    <row r="337" spans="1:7" x14ac:dyDescent="0.25">
      <c r="A337" t="s">
        <v>104</v>
      </c>
      <c r="B337" s="27">
        <f t="shared" si="45"/>
        <v>12</v>
      </c>
      <c r="C337" s="27">
        <v>4</v>
      </c>
      <c r="D337" s="27">
        <v>8</v>
      </c>
      <c r="E337" s="50">
        <f t="shared" si="46"/>
        <v>1.4962593516209477</v>
      </c>
      <c r="F337" s="50">
        <f t="shared" si="47"/>
        <v>0.83333333333333337</v>
      </c>
      <c r="G337" s="50">
        <f t="shared" si="48"/>
        <v>2.4844720496894408</v>
      </c>
    </row>
    <row r="338" spans="1:7" x14ac:dyDescent="0.25">
      <c r="A338" t="s">
        <v>105</v>
      </c>
      <c r="B338" s="27">
        <f t="shared" si="45"/>
        <v>45</v>
      </c>
      <c r="C338" s="27">
        <v>22</v>
      </c>
      <c r="D338" s="27">
        <v>23</v>
      </c>
      <c r="E338" s="50">
        <f t="shared" si="46"/>
        <v>5.6109725685785534</v>
      </c>
      <c r="F338" s="50">
        <f t="shared" si="47"/>
        <v>4.583333333333333</v>
      </c>
      <c r="G338" s="50">
        <f t="shared" si="48"/>
        <v>7.1428571428571432</v>
      </c>
    </row>
    <row r="339" spans="1:7" x14ac:dyDescent="0.25">
      <c r="A339" t="s">
        <v>106</v>
      </c>
      <c r="B339" s="27">
        <f t="shared" si="45"/>
        <v>22</v>
      </c>
      <c r="C339" s="27">
        <v>14</v>
      </c>
      <c r="D339" s="27">
        <v>8</v>
      </c>
      <c r="E339" s="50">
        <f t="shared" si="46"/>
        <v>2.7431421446384041</v>
      </c>
      <c r="F339" s="50">
        <f t="shared" si="47"/>
        <v>2.9166666666666665</v>
      </c>
      <c r="G339" s="50">
        <f t="shared" si="48"/>
        <v>2.4844720496894408</v>
      </c>
    </row>
    <row r="340" spans="1:7" x14ac:dyDescent="0.25">
      <c r="A340" t="s">
        <v>107</v>
      </c>
      <c r="B340" s="27">
        <f t="shared" si="45"/>
        <v>49</v>
      </c>
      <c r="C340" s="27">
        <v>28</v>
      </c>
      <c r="D340" s="27">
        <v>21</v>
      </c>
      <c r="E340" s="50">
        <f t="shared" si="46"/>
        <v>6.109725685785536</v>
      </c>
      <c r="F340" s="50">
        <f t="shared" si="47"/>
        <v>5.833333333333333</v>
      </c>
      <c r="G340" s="50">
        <f t="shared" si="48"/>
        <v>6.5217391304347823</v>
      </c>
    </row>
    <row r="341" spans="1:7" x14ac:dyDescent="0.25">
      <c r="A341" t="s">
        <v>108</v>
      </c>
      <c r="B341" s="27">
        <f t="shared" si="45"/>
        <v>23</v>
      </c>
      <c r="C341" s="27">
        <v>17</v>
      </c>
      <c r="D341" s="27">
        <v>6</v>
      </c>
      <c r="E341" s="50">
        <f t="shared" si="46"/>
        <v>2.8678304239401498</v>
      </c>
      <c r="F341" s="50">
        <f t="shared" si="47"/>
        <v>3.5416666666666665</v>
      </c>
      <c r="G341" s="50">
        <f t="shared" si="48"/>
        <v>1.8633540372670807</v>
      </c>
    </row>
    <row r="342" spans="1:7" x14ac:dyDescent="0.25">
      <c r="A342" t="s">
        <v>109</v>
      </c>
      <c r="B342" s="27">
        <f t="shared" si="45"/>
        <v>16</v>
      </c>
      <c r="C342" s="27">
        <v>13</v>
      </c>
      <c r="D342" s="27">
        <v>3</v>
      </c>
      <c r="E342" s="50">
        <f t="shared" si="46"/>
        <v>1.9950124688279303</v>
      </c>
      <c r="F342" s="50">
        <f t="shared" si="47"/>
        <v>2.7083333333333335</v>
      </c>
      <c r="G342" s="50">
        <f t="shared" si="48"/>
        <v>0.93167701863354035</v>
      </c>
    </row>
    <row r="343" spans="1:7" x14ac:dyDescent="0.25">
      <c r="A343" t="s">
        <v>110</v>
      </c>
      <c r="B343" s="27">
        <f t="shared" si="45"/>
        <v>20</v>
      </c>
      <c r="C343" s="27">
        <v>12</v>
      </c>
      <c r="D343" s="27">
        <v>8</v>
      </c>
      <c r="E343" s="50">
        <f t="shared" si="46"/>
        <v>2.4937655860349128</v>
      </c>
      <c r="F343" s="50">
        <f t="shared" si="47"/>
        <v>2.5</v>
      </c>
      <c r="G343" s="50">
        <f t="shared" si="48"/>
        <v>2.4844720496894408</v>
      </c>
    </row>
    <row r="344" spans="1:7" x14ac:dyDescent="0.25">
      <c r="A344" t="s">
        <v>111</v>
      </c>
      <c r="B344" s="27">
        <f t="shared" si="45"/>
        <v>13</v>
      </c>
      <c r="C344" s="27">
        <v>10</v>
      </c>
      <c r="D344" s="27">
        <v>3</v>
      </c>
      <c r="E344" s="50">
        <f t="shared" si="46"/>
        <v>1.6209476309226933</v>
      </c>
      <c r="F344" s="50">
        <f t="shared" si="47"/>
        <v>2.0833333333333335</v>
      </c>
      <c r="G344" s="50">
        <f t="shared" si="48"/>
        <v>0.93167701863354035</v>
      </c>
    </row>
    <row r="345" spans="1:7" x14ac:dyDescent="0.25">
      <c r="A345" t="s">
        <v>112</v>
      </c>
      <c r="B345" s="27">
        <f t="shared" si="45"/>
        <v>3</v>
      </c>
      <c r="C345" s="27">
        <v>2</v>
      </c>
      <c r="D345" s="27">
        <v>1</v>
      </c>
      <c r="E345" s="50">
        <f t="shared" si="46"/>
        <v>0.37406483790523692</v>
      </c>
      <c r="F345" s="50">
        <f t="shared" si="47"/>
        <v>0.41666666666666669</v>
      </c>
      <c r="G345" s="50">
        <f t="shared" si="48"/>
        <v>0.3105590062111801</v>
      </c>
    </row>
    <row r="346" spans="1:7" x14ac:dyDescent="0.25">
      <c r="A346" t="s">
        <v>113</v>
      </c>
      <c r="B346" s="27">
        <f t="shared" si="45"/>
        <v>9</v>
      </c>
      <c r="C346" s="27">
        <v>5</v>
      </c>
      <c r="D346" s="27">
        <v>4</v>
      </c>
      <c r="E346" s="50">
        <f t="shared" si="46"/>
        <v>1.1221945137157108</v>
      </c>
      <c r="F346" s="50">
        <f t="shared" si="47"/>
        <v>1.0416666666666667</v>
      </c>
      <c r="G346" s="50">
        <f t="shared" si="48"/>
        <v>1.2422360248447204</v>
      </c>
    </row>
    <row r="347" spans="1:7" x14ac:dyDescent="0.25">
      <c r="A347" t="s">
        <v>114</v>
      </c>
      <c r="B347" s="27">
        <f t="shared" si="45"/>
        <v>18</v>
      </c>
      <c r="C347" s="27">
        <v>12</v>
      </c>
      <c r="D347" s="27">
        <v>6</v>
      </c>
      <c r="E347" s="50">
        <f t="shared" si="46"/>
        <v>2.2443890274314215</v>
      </c>
      <c r="F347" s="50">
        <f t="shared" si="47"/>
        <v>2.5</v>
      </c>
      <c r="G347" s="50">
        <f t="shared" si="48"/>
        <v>1.8633540372670807</v>
      </c>
    </row>
    <row r="348" spans="1:7" x14ac:dyDescent="0.25">
      <c r="A348" t="s">
        <v>115</v>
      </c>
      <c r="B348" s="27">
        <f t="shared" si="45"/>
        <v>81</v>
      </c>
      <c r="C348" s="27">
        <v>45</v>
      </c>
      <c r="D348" s="27">
        <v>36</v>
      </c>
      <c r="E348" s="50">
        <f t="shared" si="46"/>
        <v>10.099750623441397</v>
      </c>
      <c r="F348" s="50">
        <f t="shared" si="47"/>
        <v>9.375</v>
      </c>
      <c r="G348" s="50">
        <f t="shared" si="48"/>
        <v>11.180124223602485</v>
      </c>
    </row>
    <row r="349" spans="1:7" x14ac:dyDescent="0.25">
      <c r="A349" t="s">
        <v>116</v>
      </c>
      <c r="B349" s="27">
        <f t="shared" si="45"/>
        <v>13</v>
      </c>
      <c r="C349" s="27">
        <v>8</v>
      </c>
      <c r="D349" s="27">
        <v>5</v>
      </c>
      <c r="E349" s="50">
        <f t="shared" si="46"/>
        <v>1.6209476309226933</v>
      </c>
      <c r="F349" s="50">
        <f t="shared" si="47"/>
        <v>1.6666666666666667</v>
      </c>
      <c r="G349" s="50">
        <f t="shared" si="48"/>
        <v>1.5527950310559007</v>
      </c>
    </row>
    <row r="350" spans="1:7" x14ac:dyDescent="0.25">
      <c r="A350" t="s">
        <v>117</v>
      </c>
      <c r="B350" s="27">
        <f t="shared" si="45"/>
        <v>22</v>
      </c>
      <c r="C350" s="27">
        <v>15</v>
      </c>
      <c r="D350" s="27">
        <v>7</v>
      </c>
      <c r="E350" s="50">
        <f t="shared" si="46"/>
        <v>2.7431421446384041</v>
      </c>
      <c r="F350" s="50">
        <f t="shared" si="47"/>
        <v>3.125</v>
      </c>
      <c r="G350" s="50">
        <f t="shared" si="48"/>
        <v>2.1739130434782608</v>
      </c>
    </row>
    <row r="351" spans="1:7" x14ac:dyDescent="0.25">
      <c r="A351" t="s">
        <v>118</v>
      </c>
      <c r="B351" s="27">
        <f t="shared" si="45"/>
        <v>15</v>
      </c>
      <c r="C351" s="27">
        <v>7</v>
      </c>
      <c r="D351" s="27">
        <v>8</v>
      </c>
      <c r="E351" s="50">
        <f t="shared" si="46"/>
        <v>1.8703241895261846</v>
      </c>
      <c r="F351" s="50">
        <f t="shared" si="47"/>
        <v>1.4583333333333333</v>
      </c>
      <c r="G351" s="50">
        <f t="shared" si="48"/>
        <v>2.4844720496894408</v>
      </c>
    </row>
    <row r="352" spans="1:7" x14ac:dyDescent="0.25">
      <c r="A352" t="s">
        <v>119</v>
      </c>
      <c r="B352" s="27">
        <f t="shared" si="45"/>
        <v>131</v>
      </c>
      <c r="C352" s="27">
        <v>76</v>
      </c>
      <c r="D352" s="27">
        <v>55</v>
      </c>
      <c r="E352" s="50">
        <f t="shared" si="46"/>
        <v>16.334164588528679</v>
      </c>
      <c r="F352" s="50">
        <f t="shared" si="47"/>
        <v>15.833333333333334</v>
      </c>
      <c r="G352" s="50">
        <f t="shared" si="48"/>
        <v>17.080745341614907</v>
      </c>
    </row>
    <row r="353" spans="1:7" x14ac:dyDescent="0.25">
      <c r="A353" t="s">
        <v>120</v>
      </c>
      <c r="B353" s="27">
        <f t="shared" si="45"/>
        <v>17</v>
      </c>
      <c r="C353" s="27">
        <v>12</v>
      </c>
      <c r="D353" s="27">
        <v>5</v>
      </c>
      <c r="E353" s="50">
        <f t="shared" si="46"/>
        <v>2.1197007481296759</v>
      </c>
      <c r="F353" s="50">
        <f t="shared" si="47"/>
        <v>2.5</v>
      </c>
      <c r="G353" s="50">
        <f t="shared" si="48"/>
        <v>1.5527950310559007</v>
      </c>
    </row>
    <row r="354" spans="1:7" x14ac:dyDescent="0.25">
      <c r="A354" t="s">
        <v>121</v>
      </c>
      <c r="B354" s="27">
        <f t="shared" si="45"/>
        <v>10</v>
      </c>
      <c r="C354" s="27">
        <v>8</v>
      </c>
      <c r="D354" s="27">
        <v>2</v>
      </c>
      <c r="E354" s="50">
        <f t="shared" si="46"/>
        <v>1.2468827930174564</v>
      </c>
      <c r="F354" s="50">
        <f t="shared" si="47"/>
        <v>1.6666666666666667</v>
      </c>
      <c r="G354" s="50">
        <f t="shared" si="48"/>
        <v>0.6211180124223602</v>
      </c>
    </row>
    <row r="355" spans="1:7" x14ac:dyDescent="0.25">
      <c r="A355" t="s">
        <v>122</v>
      </c>
      <c r="B355" s="27">
        <f t="shared" si="45"/>
        <v>5</v>
      </c>
      <c r="C355" s="27">
        <v>4</v>
      </c>
      <c r="D355" s="27">
        <v>1</v>
      </c>
      <c r="E355" s="50">
        <f t="shared" si="46"/>
        <v>0.62344139650872821</v>
      </c>
      <c r="F355" s="50">
        <f t="shared" si="47"/>
        <v>0.83333333333333337</v>
      </c>
      <c r="G355" s="50">
        <f t="shared" si="48"/>
        <v>0.3105590062111801</v>
      </c>
    </row>
    <row r="356" spans="1:7" x14ac:dyDescent="0.25">
      <c r="A356" t="s">
        <v>123</v>
      </c>
      <c r="B356" s="27">
        <f t="shared" si="45"/>
        <v>4</v>
      </c>
      <c r="C356" s="27">
        <v>3</v>
      </c>
      <c r="D356" s="27">
        <v>1</v>
      </c>
      <c r="E356" s="50">
        <f t="shared" si="46"/>
        <v>0.49875311720698257</v>
      </c>
      <c r="F356" s="50">
        <f t="shared" si="47"/>
        <v>0.625</v>
      </c>
      <c r="G356" s="50">
        <f t="shared" si="48"/>
        <v>0.3105590062111801</v>
      </c>
    </row>
    <row r="357" spans="1:7" x14ac:dyDescent="0.25">
      <c r="A357" t="s">
        <v>124</v>
      </c>
      <c r="B357" s="27">
        <f t="shared" si="45"/>
        <v>3</v>
      </c>
      <c r="C357" s="27">
        <v>1</v>
      </c>
      <c r="D357" s="27">
        <v>2</v>
      </c>
      <c r="E357" s="50">
        <f t="shared" si="46"/>
        <v>0.37406483790523692</v>
      </c>
      <c r="F357" s="50">
        <f t="shared" si="47"/>
        <v>0.20833333333333334</v>
      </c>
      <c r="G357" s="50">
        <f t="shared" si="48"/>
        <v>0.6211180124223602</v>
      </c>
    </row>
    <row r="358" spans="1:7" x14ac:dyDescent="0.25">
      <c r="A358" t="s">
        <v>125</v>
      </c>
      <c r="B358" s="27">
        <f t="shared" si="45"/>
        <v>7</v>
      </c>
      <c r="C358" s="27">
        <v>5</v>
      </c>
      <c r="D358" s="27">
        <v>2</v>
      </c>
      <c r="E358" s="50">
        <f t="shared" si="46"/>
        <v>0.87281795511221949</v>
      </c>
      <c r="F358" s="50">
        <f t="shared" si="47"/>
        <v>1.0416666666666667</v>
      </c>
      <c r="G358" s="50">
        <f t="shared" si="48"/>
        <v>0.6211180124223602</v>
      </c>
    </row>
    <row r="359" spans="1:7" ht="13.8" thickBot="1" x14ac:dyDescent="0.3">
      <c r="A359" s="6" t="s">
        <v>126</v>
      </c>
      <c r="B359" s="29">
        <f t="shared" si="45"/>
        <v>253</v>
      </c>
      <c r="C359" s="29">
        <v>152</v>
      </c>
      <c r="D359" s="29">
        <v>101</v>
      </c>
      <c r="E359" s="35">
        <f t="shared" si="46"/>
        <v>31.546134663341647</v>
      </c>
      <c r="F359" s="35">
        <f t="shared" si="47"/>
        <v>31.666666666666668</v>
      </c>
      <c r="G359" s="35">
        <f t="shared" si="48"/>
        <v>31.366459627329192</v>
      </c>
    </row>
  </sheetData>
  <mergeCells count="48">
    <mergeCell ref="A333:A334"/>
    <mergeCell ref="A93:A94"/>
    <mergeCell ref="A123:A124"/>
    <mergeCell ref="A153:A154"/>
    <mergeCell ref="A183:A184"/>
    <mergeCell ref="A213:A214"/>
    <mergeCell ref="A241:G242"/>
    <mergeCell ref="A271:G272"/>
    <mergeCell ref="A301:G302"/>
    <mergeCell ref="A331:G332"/>
    <mergeCell ref="A273:A274"/>
    <mergeCell ref="A303:A304"/>
    <mergeCell ref="A121:G122"/>
    <mergeCell ref="A151:G152"/>
    <mergeCell ref="A181:G182"/>
    <mergeCell ref="A211:G212"/>
    <mergeCell ref="B123:D123"/>
    <mergeCell ref="E123:G123"/>
    <mergeCell ref="B153:D153"/>
    <mergeCell ref="A1:G2"/>
    <mergeCell ref="A3:A4"/>
    <mergeCell ref="A31:G32"/>
    <mergeCell ref="A61:G62"/>
    <mergeCell ref="A33:A34"/>
    <mergeCell ref="E3:G3"/>
    <mergeCell ref="B3:D3"/>
    <mergeCell ref="E33:G33"/>
    <mergeCell ref="B33:D33"/>
    <mergeCell ref="B243:D243"/>
    <mergeCell ref="E243:G243"/>
    <mergeCell ref="B63:D63"/>
    <mergeCell ref="E63:G63"/>
    <mergeCell ref="B93:D93"/>
    <mergeCell ref="E93:G93"/>
    <mergeCell ref="A91:G92"/>
    <mergeCell ref="A63:A64"/>
    <mergeCell ref="A243:A244"/>
    <mergeCell ref="E153:G153"/>
    <mergeCell ref="B183:D183"/>
    <mergeCell ref="E183:G183"/>
    <mergeCell ref="B213:D213"/>
    <mergeCell ref="E213:G213"/>
    <mergeCell ref="B333:D333"/>
    <mergeCell ref="E333:G333"/>
    <mergeCell ref="B273:D273"/>
    <mergeCell ref="E273:G273"/>
    <mergeCell ref="B303:D303"/>
    <mergeCell ref="E303:G303"/>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60" max="16383" man="1"/>
    <brk id="120" max="16383" man="1"/>
    <brk id="180" max="16383" man="1"/>
    <brk id="240" max="16383" man="1"/>
    <brk id="3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TTPI 1958 </vt:lpstr>
      <vt:lpstr>Islands</vt:lpstr>
      <vt:lpstr>Birthplace</vt:lpstr>
      <vt:lpstr>Age</vt:lpstr>
      <vt:lpstr>Marital Ethn</vt:lpstr>
      <vt:lpstr>Fertility</vt:lpstr>
      <vt:lpstr>Relation</vt:lpstr>
      <vt:lpstr>Schooling</vt:lpstr>
      <vt:lpstr>Educ attainment</vt:lpstr>
      <vt:lpstr>Sch ethn</vt:lpstr>
      <vt:lpstr>Literacy</vt:lpstr>
      <vt:lpstr>Occupation</vt:lpstr>
      <vt:lpstr>Age Sex Dis</vt:lpstr>
      <vt:lpstr>Per per HH</vt:lpstr>
      <vt:lpstr>HHs</vt:lpstr>
      <vt:lpstr>Schooling!Print_Area</vt:lpstr>
    </vt:vector>
  </TitlesOfParts>
  <Company>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Levin001</dc:creator>
  <cp:lastModifiedBy>Michael Levin</cp:lastModifiedBy>
  <cp:lastPrinted>2002-07-24T14:57:33Z</cp:lastPrinted>
  <dcterms:created xsi:type="dcterms:W3CDTF">2002-05-20T11:30:19Z</dcterms:created>
  <dcterms:modified xsi:type="dcterms:W3CDTF">2020-03-26T21:02:50Z</dcterms:modified>
</cp:coreProperties>
</file>