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F:\Pacificweb\FSM\FSM1980Xtabs\"/>
    </mc:Choice>
  </mc:AlternateContent>
  <xr:revisionPtr revIDLastSave="0" documentId="13_ncr:1_{C0616B49-FE41-477F-A424-A9E2451B0B72}" xr6:coauthVersionLast="45" xr6:coauthVersionMax="45" xr10:uidLastSave="{00000000-0000-0000-0000-000000000000}"/>
  <bookViews>
    <workbookView xWindow="-108" yWindow="-108" windowWidth="20376" windowHeight="12216" firstSheet="3" activeTab="8" xr2:uid="{D5B6CCDC-04D7-41E2-BF98-8B1347753F62}"/>
  </bookViews>
  <sheets>
    <sheet name="TTPI 1980 STF3" sheetId="1" r:id="rId1"/>
    <sheet name="Persons per HH" sheetId="2" r:id="rId2"/>
    <sheet name="HH &amp; Relat" sheetId="3" r:id="rId3"/>
    <sheet name="Marital Status" sheetId="4" r:id="rId4"/>
    <sheet name="Ethnicity" sheetId="5" r:id="rId5"/>
    <sheet name="Birthplace" sheetId="20" r:id="rId6"/>
    <sheet name="Res in 1975" sheetId="6" r:id="rId7"/>
    <sheet name="Educ attn" sheetId="8" r:id="rId8"/>
    <sheet name="Work last week" sheetId="9" r:id="rId9"/>
    <sheet name="LFP Sex" sheetId="21" r:id="rId10"/>
    <sheet name="work 16-19" sheetId="7" r:id="rId11"/>
    <sheet name="Industry" sheetId="12" r:id="rId12"/>
    <sheet name="Occupation" sheetId="13" r:id="rId13"/>
    <sheet name="Class of worker" sheetId="14" r:id="rId14"/>
    <sheet name="Work in 1979" sheetId="10" r:id="rId15"/>
    <sheet name="Unemployment" sheetId="11" r:id="rId16"/>
    <sheet name="HH Income" sheetId="15" r:id="rId17"/>
    <sheet name="Income type" sheetId="16" r:id="rId18"/>
    <sheet name="Family income" sheetId="17" r:id="rId19"/>
    <sheet name="Workers in family" sheetId="18" r:id="rId20"/>
    <sheet name="Person income" sheetId="19" r:id="rId21"/>
    <sheet name="Unrelated income" sheetId="22" r:id="rId2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9" i="13" l="1"/>
  <c r="D19" i="13"/>
  <c r="E19" i="13"/>
  <c r="F19" i="13"/>
  <c r="F5" i="13" s="1"/>
  <c r="H19" i="13"/>
  <c r="I19" i="13"/>
  <c r="J19" i="13"/>
  <c r="K19" i="13"/>
  <c r="L19" i="13"/>
  <c r="C13" i="13"/>
  <c r="C5" i="13" s="1"/>
  <c r="D13" i="13"/>
  <c r="E13" i="13"/>
  <c r="F13" i="13"/>
  <c r="H13" i="13"/>
  <c r="I13" i="13"/>
  <c r="J13" i="13"/>
  <c r="K13" i="13"/>
  <c r="K5" i="13" s="1"/>
  <c r="L13" i="13"/>
  <c r="L5" i="13" s="1"/>
  <c r="C9" i="13"/>
  <c r="D9" i="13"/>
  <c r="E9" i="13"/>
  <c r="F9" i="13"/>
  <c r="H9" i="13"/>
  <c r="I9" i="13"/>
  <c r="J9" i="13"/>
  <c r="K9" i="13"/>
  <c r="L9" i="13"/>
  <c r="C6" i="13"/>
  <c r="D6" i="13"/>
  <c r="E6" i="13"/>
  <c r="F6" i="13"/>
  <c r="H6" i="13"/>
  <c r="H5" i="13" s="1"/>
  <c r="I6" i="13"/>
  <c r="J6" i="13"/>
  <c r="K6" i="13"/>
  <c r="L6" i="13"/>
  <c r="E5" i="13"/>
  <c r="B19" i="13"/>
  <c r="B13" i="13"/>
  <c r="B9" i="13"/>
  <c r="D5" i="13" l="1"/>
  <c r="J5" i="13"/>
  <c r="I5" i="13"/>
  <c r="L18" i="9"/>
  <c r="K18" i="9"/>
  <c r="J18" i="9"/>
  <c r="I18" i="9"/>
  <c r="H18" i="9"/>
  <c r="F18" i="9"/>
  <c r="E18" i="9"/>
  <c r="D18" i="9"/>
  <c r="C18" i="9"/>
  <c r="B18" i="9"/>
  <c r="C9" i="9"/>
  <c r="D9" i="9"/>
  <c r="E9" i="9"/>
  <c r="F9" i="9"/>
  <c r="H9" i="9"/>
  <c r="I9" i="9"/>
  <c r="J9" i="9"/>
  <c r="K9" i="9"/>
  <c r="L9" i="9"/>
  <c r="B9" i="9"/>
  <c r="C14" i="9"/>
  <c r="D14" i="9"/>
  <c r="E14" i="9"/>
  <c r="F14" i="9"/>
  <c r="F15" i="9" s="1"/>
  <c r="H14" i="9"/>
  <c r="I14" i="9"/>
  <c r="I15" i="9" s="1"/>
  <c r="J14" i="9"/>
  <c r="J15" i="9" s="1"/>
  <c r="K14" i="9"/>
  <c r="L14" i="9"/>
  <c r="B14" i="9"/>
  <c r="L15" i="9"/>
  <c r="K15" i="9"/>
  <c r="H15" i="9"/>
  <c r="E15" i="9"/>
  <c r="D15" i="9"/>
  <c r="C15" i="9"/>
  <c r="B15" i="9"/>
  <c r="C6" i="9"/>
  <c r="D6" i="9"/>
  <c r="E6" i="9"/>
  <c r="F6" i="9"/>
  <c r="H6" i="9"/>
  <c r="I6" i="9"/>
  <c r="J6" i="9"/>
  <c r="K6" i="9"/>
  <c r="L6" i="9"/>
  <c r="B6" i="9"/>
  <c r="L25" i="8"/>
  <c r="K25" i="8"/>
  <c r="J25" i="8"/>
  <c r="I25" i="8"/>
  <c r="H25" i="8"/>
  <c r="F25" i="8"/>
  <c r="E25" i="8"/>
  <c r="D25" i="8"/>
  <c r="C25" i="8"/>
  <c r="B25" i="8"/>
  <c r="L24" i="8"/>
  <c r="K24" i="8"/>
  <c r="J24" i="8"/>
  <c r="I24" i="8"/>
  <c r="H24" i="8"/>
  <c r="F24" i="8"/>
  <c r="E24" i="8"/>
  <c r="D24" i="8"/>
  <c r="C24" i="8"/>
  <c r="B24" i="8"/>
  <c r="C12" i="8"/>
  <c r="D12" i="8"/>
  <c r="E12" i="8"/>
  <c r="F12" i="8"/>
  <c r="H12" i="8"/>
  <c r="I12" i="8"/>
  <c r="J12" i="8"/>
  <c r="K12" i="8"/>
  <c r="L12" i="8"/>
  <c r="C13" i="8"/>
  <c r="D13" i="8"/>
  <c r="E13" i="8"/>
  <c r="F13" i="8"/>
  <c r="H13" i="8"/>
  <c r="I13" i="8"/>
  <c r="J13" i="8"/>
  <c r="K13" i="8"/>
  <c r="L13" i="8"/>
  <c r="B13" i="8"/>
  <c r="B12" i="8"/>
  <c r="H92" i="22" l="1"/>
  <c r="D92" i="22"/>
  <c r="B92" i="22" s="1"/>
  <c r="H91" i="22"/>
  <c r="D91" i="22"/>
  <c r="B91" i="22" s="1"/>
  <c r="H90" i="22"/>
  <c r="D90" i="22"/>
  <c r="B90" i="22" s="1"/>
  <c r="H89" i="22"/>
  <c r="D89" i="22" s="1"/>
  <c r="B89" i="22" s="1"/>
  <c r="H88" i="22"/>
  <c r="D88" i="22"/>
  <c r="B88" i="22" s="1"/>
  <c r="H87" i="22"/>
  <c r="D87" i="22" s="1"/>
  <c r="B87" i="22" s="1"/>
  <c r="H86" i="22"/>
  <c r="D86" i="22" s="1"/>
  <c r="B86" i="22" s="1"/>
  <c r="H85" i="22"/>
  <c r="D85" i="22" s="1"/>
  <c r="B85" i="22" s="1"/>
  <c r="H84" i="22"/>
  <c r="D84" i="22" s="1"/>
  <c r="B84" i="22" s="1"/>
  <c r="H83" i="22"/>
  <c r="D83" i="22" s="1"/>
  <c r="B83" i="22" s="1"/>
  <c r="H82" i="22"/>
  <c r="D82" i="22"/>
  <c r="B82" i="22" s="1"/>
  <c r="H81" i="22"/>
  <c r="D81" i="22" s="1"/>
  <c r="B81" i="22" s="1"/>
  <c r="H80" i="22"/>
  <c r="D80" i="22" s="1"/>
  <c r="B80" i="22" s="1"/>
  <c r="H79" i="22"/>
  <c r="D79" i="22" s="1"/>
  <c r="B79" i="22" s="1"/>
  <c r="H78" i="22"/>
  <c r="D78" i="22" s="1"/>
  <c r="B78" i="22" s="1"/>
  <c r="H77" i="22"/>
  <c r="D77" i="22" s="1"/>
  <c r="B77" i="22" s="1"/>
  <c r="H76" i="22"/>
  <c r="D76" i="22" s="1"/>
  <c r="B76" i="22" s="1"/>
  <c r="H75" i="22"/>
  <c r="D75" i="22"/>
  <c r="B75" i="22" s="1"/>
  <c r="H74" i="22"/>
  <c r="D74" i="22" s="1"/>
  <c r="B74" i="22" s="1"/>
  <c r="H71" i="22"/>
  <c r="D71" i="22" s="1"/>
  <c r="B71" i="22" s="1"/>
  <c r="H70" i="22"/>
  <c r="D70" i="22" s="1"/>
  <c r="B70" i="22" s="1"/>
  <c r="H69" i="22"/>
  <c r="D69" i="22" s="1"/>
  <c r="B69" i="22" s="1"/>
  <c r="H68" i="22"/>
  <c r="D68" i="22" s="1"/>
  <c r="B68" i="22" s="1"/>
  <c r="H67" i="22"/>
  <c r="D67" i="22" s="1"/>
  <c r="B67" i="22" s="1"/>
  <c r="H66" i="22"/>
  <c r="D66" i="22"/>
  <c r="B66" i="22" s="1"/>
  <c r="H65" i="22"/>
  <c r="D65" i="22"/>
  <c r="B65" i="22"/>
  <c r="H64" i="22"/>
  <c r="D64" i="22" s="1"/>
  <c r="B64" i="22" s="1"/>
  <c r="H63" i="22"/>
  <c r="D63" i="22" s="1"/>
  <c r="B63" i="22" s="1"/>
  <c r="H62" i="22"/>
  <c r="D62" i="22"/>
  <c r="B62" i="22" s="1"/>
  <c r="H61" i="22"/>
  <c r="D61" i="22" s="1"/>
  <c r="B61" i="22" s="1"/>
  <c r="H60" i="22"/>
  <c r="D60" i="22"/>
  <c r="B60" i="22" s="1"/>
  <c r="H59" i="22"/>
  <c r="D59" i="22" s="1"/>
  <c r="B59" i="22" s="1"/>
  <c r="H58" i="22"/>
  <c r="D58" i="22"/>
  <c r="B58" i="22" s="1"/>
  <c r="H57" i="22"/>
  <c r="D57" i="22" s="1"/>
  <c r="B57" i="22" s="1"/>
  <c r="H56" i="22"/>
  <c r="B56" i="22"/>
  <c r="H55" i="22"/>
  <c r="B55" i="22"/>
  <c r="H54" i="22"/>
  <c r="B54" i="22"/>
  <c r="H53" i="22"/>
  <c r="B53" i="22"/>
  <c r="D52" i="22"/>
  <c r="L51" i="22"/>
  <c r="K51" i="22"/>
  <c r="J51" i="22"/>
  <c r="I51" i="22"/>
  <c r="F51" i="22"/>
  <c r="E51" i="22"/>
  <c r="C51" i="22"/>
  <c r="H46" i="22"/>
  <c r="D46" i="22" s="1"/>
  <c r="B46" i="22" s="1"/>
  <c r="H45" i="22"/>
  <c r="D45" i="22" s="1"/>
  <c r="B45" i="22" s="1"/>
  <c r="H44" i="22"/>
  <c r="D44" i="22" s="1"/>
  <c r="B44" i="22" s="1"/>
  <c r="H43" i="22"/>
  <c r="D43" i="22"/>
  <c r="B43" i="22" s="1"/>
  <c r="H42" i="22"/>
  <c r="D42" i="22" s="1"/>
  <c r="B42" i="22" s="1"/>
  <c r="H41" i="22"/>
  <c r="D41" i="22" s="1"/>
  <c r="B41" i="22" s="1"/>
  <c r="H40" i="22"/>
  <c r="D40" i="22" s="1"/>
  <c r="B40" i="22" s="1"/>
  <c r="H39" i="22"/>
  <c r="D39" i="22" s="1"/>
  <c r="B39" i="22" s="1"/>
  <c r="H38" i="22"/>
  <c r="D38" i="22" s="1"/>
  <c r="B38" i="22" s="1"/>
  <c r="H37" i="22"/>
  <c r="D37" i="22" s="1"/>
  <c r="B37" i="22" s="1"/>
  <c r="H36" i="22"/>
  <c r="D36" i="22" s="1"/>
  <c r="B36" i="22" s="1"/>
  <c r="H35" i="22"/>
  <c r="D35" i="22" s="1"/>
  <c r="B35" i="22" s="1"/>
  <c r="H34" i="22"/>
  <c r="D34" i="22" s="1"/>
  <c r="B34" i="22" s="1"/>
  <c r="H33" i="22"/>
  <c r="D33" i="22"/>
  <c r="B33" i="22" s="1"/>
  <c r="H32" i="22"/>
  <c r="D32" i="22"/>
  <c r="B32" i="22" s="1"/>
  <c r="H31" i="22"/>
  <c r="D31" i="22"/>
  <c r="B31" i="22" s="1"/>
  <c r="H30" i="22"/>
  <c r="D30" i="22" s="1"/>
  <c r="B30" i="22" s="1"/>
  <c r="H29" i="22"/>
  <c r="D29" i="22"/>
  <c r="B29" i="22" s="1"/>
  <c r="H28" i="22"/>
  <c r="B28" i="22"/>
  <c r="H25" i="22"/>
  <c r="D25" i="22" s="1"/>
  <c r="B25" i="22" s="1"/>
  <c r="H24" i="22"/>
  <c r="D24" i="22"/>
  <c r="B24" i="22" s="1"/>
  <c r="H23" i="22"/>
  <c r="D23" i="22" s="1"/>
  <c r="B23" i="22" s="1"/>
  <c r="H22" i="22"/>
  <c r="D22" i="22"/>
  <c r="B22" i="22" s="1"/>
  <c r="H21" i="22"/>
  <c r="D21" i="22" s="1"/>
  <c r="B21" i="22" s="1"/>
  <c r="H20" i="22"/>
  <c r="D20" i="22" s="1"/>
  <c r="B20" i="22" s="1"/>
  <c r="H19" i="22"/>
  <c r="D19" i="22" s="1"/>
  <c r="B19" i="22" s="1"/>
  <c r="H18" i="22"/>
  <c r="D18" i="22" s="1"/>
  <c r="B18" i="22" s="1"/>
  <c r="H17" i="22"/>
  <c r="D17" i="22" s="1"/>
  <c r="B17" i="22" s="1"/>
  <c r="H16" i="22"/>
  <c r="D16" i="22" s="1"/>
  <c r="B16" i="22" s="1"/>
  <c r="H15" i="22"/>
  <c r="D15" i="22" s="1"/>
  <c r="B15" i="22" s="1"/>
  <c r="H14" i="22"/>
  <c r="D14" i="22" s="1"/>
  <c r="B14" i="22" s="1"/>
  <c r="H13" i="22"/>
  <c r="D13" i="22" s="1"/>
  <c r="B13" i="22" s="1"/>
  <c r="H12" i="22"/>
  <c r="D12" i="22" s="1"/>
  <c r="B12" i="22" s="1"/>
  <c r="H11" i="22"/>
  <c r="D11" i="22"/>
  <c r="B11" i="22" s="1"/>
  <c r="H10" i="22"/>
  <c r="D10" i="22"/>
  <c r="B10" i="22" s="1"/>
  <c r="H9" i="22"/>
  <c r="D9" i="22" s="1"/>
  <c r="B9" i="22" s="1"/>
  <c r="H8" i="22"/>
  <c r="D8" i="22" s="1"/>
  <c r="B8" i="22" s="1"/>
  <c r="H7" i="22"/>
  <c r="B7" i="22"/>
  <c r="L5" i="22"/>
  <c r="K5" i="22"/>
  <c r="J5" i="22"/>
  <c r="I5" i="22"/>
  <c r="F5" i="22"/>
  <c r="E5" i="22"/>
  <c r="C5" i="22"/>
  <c r="H53" i="21"/>
  <c r="B53" i="21"/>
  <c r="H52" i="21"/>
  <c r="B52" i="21"/>
  <c r="H50" i="21"/>
  <c r="B50" i="21"/>
  <c r="L49" i="21"/>
  <c r="K49" i="21"/>
  <c r="J49" i="21"/>
  <c r="I49" i="21"/>
  <c r="H49" i="21"/>
  <c r="F49" i="21"/>
  <c r="E49" i="21"/>
  <c r="D49" i="21"/>
  <c r="C49" i="21"/>
  <c r="H47" i="21"/>
  <c r="B47" i="21"/>
  <c r="H46" i="21"/>
  <c r="B46" i="21"/>
  <c r="H44" i="21"/>
  <c r="B44" i="21"/>
  <c r="L43" i="21"/>
  <c r="K43" i="21"/>
  <c r="J43" i="21"/>
  <c r="I43" i="21"/>
  <c r="H43" i="21"/>
  <c r="F43" i="21"/>
  <c r="E43" i="21"/>
  <c r="D43" i="21"/>
  <c r="C43" i="21"/>
  <c r="H39" i="21"/>
  <c r="D39" i="21" s="1"/>
  <c r="B39" i="21" s="1"/>
  <c r="H38" i="21"/>
  <c r="D38" i="21"/>
  <c r="B38" i="21" s="1"/>
  <c r="H36" i="21"/>
  <c r="D36" i="21" s="1"/>
  <c r="B36" i="21" s="1"/>
  <c r="H35" i="21"/>
  <c r="D35" i="21" s="1"/>
  <c r="B35" i="21" s="1"/>
  <c r="H33" i="21"/>
  <c r="D33" i="21" s="1"/>
  <c r="B33" i="21" s="1"/>
  <c r="H32" i="21"/>
  <c r="D32" i="21" s="1"/>
  <c r="B32" i="21" s="1"/>
  <c r="H31" i="21"/>
  <c r="D31" i="21" s="1"/>
  <c r="B31" i="21" s="1"/>
  <c r="H29" i="21"/>
  <c r="D29" i="21" s="1"/>
  <c r="B29" i="21" s="1"/>
  <c r="H28" i="21"/>
  <c r="D28" i="21" s="1"/>
  <c r="B28" i="21" s="1"/>
  <c r="H27" i="21"/>
  <c r="D27" i="21"/>
  <c r="B27" i="21" s="1"/>
  <c r="L24" i="21"/>
  <c r="K24" i="21"/>
  <c r="J24" i="21"/>
  <c r="I24" i="21"/>
  <c r="H24" i="21" s="1"/>
  <c r="D24" i="21" s="1"/>
  <c r="F24" i="21"/>
  <c r="E24" i="21"/>
  <c r="C24" i="21"/>
  <c r="H21" i="21"/>
  <c r="D21" i="21"/>
  <c r="B21" i="21"/>
  <c r="H20" i="21"/>
  <c r="D20" i="21" s="1"/>
  <c r="B20" i="21" s="1"/>
  <c r="H18" i="21"/>
  <c r="D18" i="21" s="1"/>
  <c r="B18" i="21" s="1"/>
  <c r="H17" i="21"/>
  <c r="D17" i="21"/>
  <c r="B17" i="21" s="1"/>
  <c r="H15" i="21"/>
  <c r="D15" i="21" s="1"/>
  <c r="B15" i="21" s="1"/>
  <c r="H14" i="21"/>
  <c r="D14" i="21" s="1"/>
  <c r="B14" i="21" s="1"/>
  <c r="H13" i="21"/>
  <c r="D13" i="21" s="1"/>
  <c r="B13" i="21" s="1"/>
  <c r="H11" i="21"/>
  <c r="D11" i="21" s="1"/>
  <c r="B11" i="21" s="1"/>
  <c r="H10" i="21"/>
  <c r="D10" i="21"/>
  <c r="B10" i="21" s="1"/>
  <c r="H9" i="21"/>
  <c r="D9" i="21" s="1"/>
  <c r="B9" i="21" s="1"/>
  <c r="L6" i="21"/>
  <c r="K6" i="21"/>
  <c r="J6" i="21"/>
  <c r="I6" i="21"/>
  <c r="H6" i="21"/>
  <c r="D6" i="21" s="1"/>
  <c r="F6" i="21"/>
  <c r="E6" i="21"/>
  <c r="C6" i="21"/>
  <c r="H25" i="20"/>
  <c r="D25" i="20" s="1"/>
  <c r="B25" i="20" s="1"/>
  <c r="H24" i="20"/>
  <c r="D24" i="20"/>
  <c r="B24" i="20" s="1"/>
  <c r="H23" i="20"/>
  <c r="D23" i="20"/>
  <c r="B23" i="20" s="1"/>
  <c r="H22" i="20"/>
  <c r="D22" i="20" s="1"/>
  <c r="B22" i="20" s="1"/>
  <c r="H21" i="20"/>
  <c r="D21" i="20" s="1"/>
  <c r="B21" i="20" s="1"/>
  <c r="H20" i="20"/>
  <c r="D20" i="20" s="1"/>
  <c r="B20" i="20" s="1"/>
  <c r="H19" i="20"/>
  <c r="D19" i="20" s="1"/>
  <c r="B19" i="20" s="1"/>
  <c r="H18" i="20"/>
  <c r="D18" i="20" s="1"/>
  <c r="B18" i="20" s="1"/>
  <c r="H17" i="20"/>
  <c r="D17" i="20" s="1"/>
  <c r="B17" i="20" s="1"/>
  <c r="H16" i="20"/>
  <c r="D16" i="20" s="1"/>
  <c r="B16" i="20" s="1"/>
  <c r="H15" i="20"/>
  <c r="D15" i="20"/>
  <c r="B15" i="20" s="1"/>
  <c r="H14" i="20"/>
  <c r="D14" i="20" s="1"/>
  <c r="B14" i="20" s="1"/>
  <c r="H13" i="20"/>
  <c r="D13" i="20" s="1"/>
  <c r="B13" i="20" s="1"/>
  <c r="H12" i="20"/>
  <c r="D12" i="20" s="1"/>
  <c r="B12" i="20" s="1"/>
  <c r="H11" i="20"/>
  <c r="D11" i="20" s="1"/>
  <c r="B11" i="20" s="1"/>
  <c r="H10" i="20"/>
  <c r="D10" i="20" s="1"/>
  <c r="B10" i="20" s="1"/>
  <c r="H9" i="20"/>
  <c r="D9" i="20" s="1"/>
  <c r="B9" i="20" s="1"/>
  <c r="H8" i="20"/>
  <c r="D8" i="20"/>
  <c r="B8" i="20" s="1"/>
  <c r="H7" i="20"/>
  <c r="D7" i="20" s="1"/>
  <c r="B7" i="20" s="1"/>
  <c r="H6" i="20"/>
  <c r="D6" i="20" s="1"/>
  <c r="B6" i="20" s="1"/>
  <c r="L5" i="20"/>
  <c r="K5" i="20"/>
  <c r="J5" i="20"/>
  <c r="I5" i="20"/>
  <c r="F5" i="20"/>
  <c r="E5" i="20"/>
  <c r="C5" i="20"/>
  <c r="H23" i="19"/>
  <c r="D23" i="19" s="1"/>
  <c r="B23" i="19" s="1"/>
  <c r="H22" i="19"/>
  <c r="D22" i="19"/>
  <c r="B22" i="19" s="1"/>
  <c r="H21" i="19"/>
  <c r="D21" i="19" s="1"/>
  <c r="B21" i="19" s="1"/>
  <c r="H20" i="19"/>
  <c r="D20" i="19" s="1"/>
  <c r="B20" i="19" s="1"/>
  <c r="H19" i="19"/>
  <c r="D19" i="19" s="1"/>
  <c r="B19" i="19" s="1"/>
  <c r="H18" i="19"/>
  <c r="D18" i="19" s="1"/>
  <c r="B18" i="19" s="1"/>
  <c r="H17" i="19"/>
  <c r="D17" i="19"/>
  <c r="B17" i="19"/>
  <c r="H16" i="19"/>
  <c r="D16" i="19" s="1"/>
  <c r="B16" i="19" s="1"/>
  <c r="H15" i="19"/>
  <c r="D15" i="19" s="1"/>
  <c r="B15" i="19" s="1"/>
  <c r="H14" i="19"/>
  <c r="D14" i="19" s="1"/>
  <c r="B14" i="19" s="1"/>
  <c r="H13" i="19"/>
  <c r="D13" i="19" s="1"/>
  <c r="B13" i="19" s="1"/>
  <c r="H12" i="19"/>
  <c r="D12" i="19" s="1"/>
  <c r="B12" i="19" s="1"/>
  <c r="H11" i="19"/>
  <c r="D11" i="19" s="1"/>
  <c r="B11" i="19" s="1"/>
  <c r="H10" i="19"/>
  <c r="D10" i="19" s="1"/>
  <c r="B10" i="19" s="1"/>
  <c r="H9" i="19"/>
  <c r="D9" i="19"/>
  <c r="B9" i="19" s="1"/>
  <c r="H8" i="19"/>
  <c r="D8" i="19"/>
  <c r="B8" i="19" s="1"/>
  <c r="L7" i="19"/>
  <c r="K7" i="19"/>
  <c r="J7" i="19"/>
  <c r="I7" i="19"/>
  <c r="I5" i="19" s="1"/>
  <c r="H7" i="19"/>
  <c r="D7" i="19" s="1"/>
  <c r="F7" i="19"/>
  <c r="F5" i="19" s="1"/>
  <c r="E7" i="19"/>
  <c r="E5" i="19" s="1"/>
  <c r="C7" i="19"/>
  <c r="H6" i="19"/>
  <c r="D6" i="19" s="1"/>
  <c r="B6" i="19" s="1"/>
  <c r="L5" i="19"/>
  <c r="K5" i="19"/>
  <c r="J5" i="19"/>
  <c r="H10" i="18"/>
  <c r="D10" i="18" s="1"/>
  <c r="B10" i="18" s="1"/>
  <c r="H9" i="18"/>
  <c r="D9" i="18" s="1"/>
  <c r="B9" i="18" s="1"/>
  <c r="H8" i="18"/>
  <c r="D8" i="18" s="1"/>
  <c r="B8" i="18" s="1"/>
  <c r="H7" i="18"/>
  <c r="D7" i="18" s="1"/>
  <c r="B7" i="18" s="1"/>
  <c r="H6" i="18"/>
  <c r="D6" i="18" s="1"/>
  <c r="B6" i="18" s="1"/>
  <c r="L5" i="18"/>
  <c r="K5" i="18"/>
  <c r="J5" i="18"/>
  <c r="I5" i="18"/>
  <c r="F5" i="18"/>
  <c r="E5" i="18"/>
  <c r="C5" i="18"/>
  <c r="H25" i="17"/>
  <c r="D25" i="17" s="1"/>
  <c r="B25" i="17" s="1"/>
  <c r="H24" i="17"/>
  <c r="D24" i="17" s="1"/>
  <c r="B24" i="17" s="1"/>
  <c r="H23" i="17"/>
  <c r="D23" i="17" s="1"/>
  <c r="B23" i="17" s="1"/>
  <c r="H22" i="17"/>
  <c r="D22" i="17"/>
  <c r="B22" i="17" s="1"/>
  <c r="H21" i="17"/>
  <c r="D21" i="17"/>
  <c r="B21" i="17" s="1"/>
  <c r="H20" i="17"/>
  <c r="D20" i="17" s="1"/>
  <c r="B20" i="17" s="1"/>
  <c r="H19" i="17"/>
  <c r="D19" i="17" s="1"/>
  <c r="B19" i="17" s="1"/>
  <c r="H18" i="17"/>
  <c r="D18" i="17"/>
  <c r="B18" i="17" s="1"/>
  <c r="H17" i="17"/>
  <c r="D17" i="17" s="1"/>
  <c r="B17" i="17" s="1"/>
  <c r="H16" i="17"/>
  <c r="D16" i="17" s="1"/>
  <c r="B16" i="17" s="1"/>
  <c r="H15" i="17"/>
  <c r="D15" i="17" s="1"/>
  <c r="B15" i="17" s="1"/>
  <c r="H14" i="17"/>
  <c r="D14" i="17"/>
  <c r="B14" i="17" s="1"/>
  <c r="H13" i="17"/>
  <c r="D13" i="17"/>
  <c r="B13" i="17" s="1"/>
  <c r="H12" i="17"/>
  <c r="D12" i="17" s="1"/>
  <c r="B12" i="17" s="1"/>
  <c r="H11" i="17"/>
  <c r="D11" i="17" s="1"/>
  <c r="B11" i="17" s="1"/>
  <c r="H10" i="17"/>
  <c r="D10" i="17"/>
  <c r="B10" i="17" s="1"/>
  <c r="H9" i="17"/>
  <c r="D9" i="17"/>
  <c r="B9" i="17"/>
  <c r="H8" i="17"/>
  <c r="D8" i="17" s="1"/>
  <c r="B8" i="17" s="1"/>
  <c r="L7" i="17"/>
  <c r="K7" i="17"/>
  <c r="K5" i="17" s="1"/>
  <c r="J7" i="17"/>
  <c r="J5" i="17" s="1"/>
  <c r="I7" i="17"/>
  <c r="I5" i="17" s="1"/>
  <c r="F7" i="17"/>
  <c r="F5" i="17" s="1"/>
  <c r="E7" i="17"/>
  <c r="E5" i="17" s="1"/>
  <c r="C7" i="17"/>
  <c r="H6" i="17"/>
  <c r="B6" i="17"/>
  <c r="D25" i="16"/>
  <c r="D24" i="16"/>
  <c r="D23" i="16"/>
  <c r="D22" i="16"/>
  <c r="D21" i="16"/>
  <c r="D20" i="16"/>
  <c r="D19" i="16"/>
  <c r="H13" i="16"/>
  <c r="B13" i="16"/>
  <c r="H12" i="16"/>
  <c r="B12" i="16"/>
  <c r="H11" i="16"/>
  <c r="B11" i="16"/>
  <c r="H10" i="16"/>
  <c r="B10" i="16"/>
  <c r="H9" i="16"/>
  <c r="B9" i="16"/>
  <c r="H8" i="16"/>
  <c r="B8" i="16"/>
  <c r="H7" i="16"/>
  <c r="B7" i="16"/>
  <c r="L6" i="16"/>
  <c r="K6" i="16"/>
  <c r="J6" i="16"/>
  <c r="I6" i="16"/>
  <c r="B6" i="16"/>
  <c r="L5" i="16"/>
  <c r="H5" i="16" s="1"/>
  <c r="D5" i="16" s="1"/>
  <c r="K5" i="16"/>
  <c r="J5" i="16"/>
  <c r="I5" i="16"/>
  <c r="F5" i="16"/>
  <c r="E5" i="16"/>
  <c r="C5" i="16"/>
  <c r="H25" i="15"/>
  <c r="D25" i="15" s="1"/>
  <c r="B25" i="15" s="1"/>
  <c r="H24" i="15"/>
  <c r="D24" i="15"/>
  <c r="B24" i="15"/>
  <c r="H23" i="15"/>
  <c r="D23" i="15"/>
  <c r="B23" i="15" s="1"/>
  <c r="H22" i="15"/>
  <c r="D22" i="15"/>
  <c r="B22" i="15" s="1"/>
  <c r="H21" i="15"/>
  <c r="D21" i="15"/>
  <c r="B21" i="15" s="1"/>
  <c r="H20" i="15"/>
  <c r="D20" i="15" s="1"/>
  <c r="B20" i="15" s="1"/>
  <c r="H19" i="15"/>
  <c r="D19" i="15" s="1"/>
  <c r="B19" i="15" s="1"/>
  <c r="H18" i="15"/>
  <c r="D18" i="15" s="1"/>
  <c r="B18" i="15" s="1"/>
  <c r="H17" i="15"/>
  <c r="D17" i="15" s="1"/>
  <c r="B17" i="15" s="1"/>
  <c r="H16" i="15"/>
  <c r="D16" i="15" s="1"/>
  <c r="B16" i="15" s="1"/>
  <c r="H15" i="15"/>
  <c r="D15" i="15" s="1"/>
  <c r="B15" i="15" s="1"/>
  <c r="H14" i="15"/>
  <c r="D14" i="15" s="1"/>
  <c r="B14" i="15" s="1"/>
  <c r="H13" i="15"/>
  <c r="D13" i="15" s="1"/>
  <c r="B13" i="15" s="1"/>
  <c r="H12" i="15"/>
  <c r="D12" i="15"/>
  <c r="B12" i="15" s="1"/>
  <c r="H11" i="15"/>
  <c r="D11" i="15" s="1"/>
  <c r="B11" i="15" s="1"/>
  <c r="H10" i="15"/>
  <c r="D10" i="15" s="1"/>
  <c r="B10" i="15" s="1"/>
  <c r="H9" i="15"/>
  <c r="D9" i="15" s="1"/>
  <c r="B9" i="15" s="1"/>
  <c r="H8" i="15"/>
  <c r="D8" i="15"/>
  <c r="B8" i="15" s="1"/>
  <c r="L7" i="15"/>
  <c r="K7" i="15"/>
  <c r="K5" i="15" s="1"/>
  <c r="J7" i="15"/>
  <c r="I7" i="15"/>
  <c r="I5" i="15" s="1"/>
  <c r="F7" i="15"/>
  <c r="E7" i="15"/>
  <c r="C7" i="15"/>
  <c r="C5" i="15" s="1"/>
  <c r="H6" i="15"/>
  <c r="B6" i="15"/>
  <c r="L5" i="15"/>
  <c r="F5" i="15"/>
  <c r="E5" i="15"/>
  <c r="H11" i="14"/>
  <c r="B11" i="14"/>
  <c r="H10" i="14"/>
  <c r="B10" i="14"/>
  <c r="H9" i="14"/>
  <c r="B9" i="14"/>
  <c r="H8" i="14"/>
  <c r="B8" i="14"/>
  <c r="H7" i="14"/>
  <c r="B7" i="14"/>
  <c r="H6" i="14"/>
  <c r="B6" i="14"/>
  <c r="L5" i="14"/>
  <c r="K5" i="14"/>
  <c r="J5" i="14"/>
  <c r="H5" i="14" s="1"/>
  <c r="D5" i="14" s="1"/>
  <c r="I5" i="14"/>
  <c r="F5" i="14"/>
  <c r="E5" i="14"/>
  <c r="C5" i="14"/>
  <c r="H23" i="13"/>
  <c r="D23" i="13"/>
  <c r="B23" i="13" s="1"/>
  <c r="H22" i="13"/>
  <c r="D22" i="13" s="1"/>
  <c r="B22" i="13" s="1"/>
  <c r="H21" i="13"/>
  <c r="D21" i="13" s="1"/>
  <c r="B21" i="13" s="1"/>
  <c r="H20" i="13"/>
  <c r="D20" i="13" s="1"/>
  <c r="B20" i="13" s="1"/>
  <c r="H18" i="13"/>
  <c r="D18" i="13" s="1"/>
  <c r="B18" i="13" s="1"/>
  <c r="H17" i="13"/>
  <c r="D17" i="13" s="1"/>
  <c r="B17" i="13" s="1"/>
  <c r="H16" i="13"/>
  <c r="D16" i="13"/>
  <c r="B16" i="13"/>
  <c r="H15" i="13"/>
  <c r="D15" i="13" s="1"/>
  <c r="B15" i="13" s="1"/>
  <c r="H14" i="13"/>
  <c r="D14" i="13" s="1"/>
  <c r="B14" i="13" s="1"/>
  <c r="H12" i="13"/>
  <c r="D12" i="13" s="1"/>
  <c r="B12" i="13" s="1"/>
  <c r="H11" i="13"/>
  <c r="D11" i="13"/>
  <c r="B11" i="13" s="1"/>
  <c r="H10" i="13"/>
  <c r="D10" i="13" s="1"/>
  <c r="B10" i="13" s="1"/>
  <c r="H8" i="13"/>
  <c r="B8" i="13"/>
  <c r="B6" i="13" s="1"/>
  <c r="B5" i="13" s="1"/>
  <c r="H7" i="13"/>
  <c r="D7" i="13"/>
  <c r="H21" i="12"/>
  <c r="B21" i="12"/>
  <c r="H20" i="12"/>
  <c r="B20" i="12"/>
  <c r="H19" i="12"/>
  <c r="B19" i="12"/>
  <c r="H18" i="12"/>
  <c r="B18" i="12"/>
  <c r="H17" i="12"/>
  <c r="B17" i="12"/>
  <c r="H16" i="12"/>
  <c r="B16" i="12"/>
  <c r="H15" i="12"/>
  <c r="B15" i="12"/>
  <c r="H14" i="12"/>
  <c r="B14" i="12"/>
  <c r="H13" i="12"/>
  <c r="B13" i="12"/>
  <c r="H12" i="12"/>
  <c r="B12" i="12"/>
  <c r="H11" i="12"/>
  <c r="B11" i="12"/>
  <c r="H10" i="12"/>
  <c r="B10" i="12"/>
  <c r="H9" i="12"/>
  <c r="B9" i="12"/>
  <c r="H8" i="12"/>
  <c r="B8" i="12"/>
  <c r="H7" i="12"/>
  <c r="B7" i="12"/>
  <c r="H6" i="12"/>
  <c r="B6" i="12"/>
  <c r="L5" i="12"/>
  <c r="K5" i="12"/>
  <c r="J5" i="12"/>
  <c r="I5" i="12"/>
  <c r="F5" i="12"/>
  <c r="E5" i="12"/>
  <c r="C5" i="12"/>
  <c r="L22" i="11"/>
  <c r="K22" i="11"/>
  <c r="J22" i="11"/>
  <c r="I22" i="11"/>
  <c r="F22" i="11"/>
  <c r="E22" i="11"/>
  <c r="C22" i="11"/>
  <c r="L21" i="11"/>
  <c r="K21" i="11"/>
  <c r="J21" i="11"/>
  <c r="I21" i="11"/>
  <c r="F21" i="11"/>
  <c r="E21" i="11"/>
  <c r="C21" i="11"/>
  <c r="H18" i="11"/>
  <c r="B18" i="11"/>
  <c r="B22" i="11" s="1"/>
  <c r="H17" i="11"/>
  <c r="B17" i="11"/>
  <c r="B21" i="11" s="1"/>
  <c r="L16" i="11"/>
  <c r="L20" i="11" s="1"/>
  <c r="K16" i="11"/>
  <c r="J16" i="11"/>
  <c r="J20" i="11" s="1"/>
  <c r="I16" i="11"/>
  <c r="F16" i="11"/>
  <c r="F20" i="11" s="1"/>
  <c r="E16" i="11"/>
  <c r="E20" i="11" s="1"/>
  <c r="C16" i="11"/>
  <c r="H14" i="11"/>
  <c r="B14" i="11"/>
  <c r="H13" i="11"/>
  <c r="B13" i="11"/>
  <c r="L12" i="11"/>
  <c r="K12" i="11"/>
  <c r="K20" i="11" s="1"/>
  <c r="J12" i="11"/>
  <c r="H12" i="11" s="1"/>
  <c r="D12" i="11" s="1"/>
  <c r="I12" i="11"/>
  <c r="I20" i="11" s="1"/>
  <c r="F12" i="11"/>
  <c r="E12" i="11"/>
  <c r="C12" i="11"/>
  <c r="H8" i="11"/>
  <c r="D8" i="11" s="1"/>
  <c r="B8" i="11" s="1"/>
  <c r="H7" i="11"/>
  <c r="D7" i="11"/>
  <c r="B7" i="11" s="1"/>
  <c r="H6" i="11"/>
  <c r="D6" i="11" s="1"/>
  <c r="B6" i="11" s="1"/>
  <c r="L5" i="11"/>
  <c r="K5" i="11"/>
  <c r="J5" i="11"/>
  <c r="I5" i="11"/>
  <c r="F5" i="11"/>
  <c r="E5" i="11"/>
  <c r="C5" i="11"/>
  <c r="L59" i="10"/>
  <c r="K59" i="10"/>
  <c r="J59" i="10"/>
  <c r="I59" i="10"/>
  <c r="F59" i="10"/>
  <c r="E59" i="10"/>
  <c r="C59" i="10"/>
  <c r="L58" i="10"/>
  <c r="K58" i="10"/>
  <c r="J58" i="10"/>
  <c r="I58" i="10"/>
  <c r="F58" i="10"/>
  <c r="E58" i="10"/>
  <c r="C58" i="10"/>
  <c r="C57" i="10"/>
  <c r="H55" i="10"/>
  <c r="B55" i="10"/>
  <c r="H54" i="10"/>
  <c r="B54" i="10"/>
  <c r="B58" i="10" s="1"/>
  <c r="L53" i="10"/>
  <c r="K53" i="10"/>
  <c r="J53" i="10"/>
  <c r="I53" i="10"/>
  <c r="H53" i="10" s="1"/>
  <c r="D53" i="10" s="1"/>
  <c r="B53" i="10" s="1"/>
  <c r="F53" i="10"/>
  <c r="E53" i="10"/>
  <c r="C53" i="10"/>
  <c r="H51" i="10"/>
  <c r="B51" i="10"/>
  <c r="B59" i="10" s="1"/>
  <c r="H50" i="10"/>
  <c r="B50" i="10"/>
  <c r="L49" i="10"/>
  <c r="L57" i="10" s="1"/>
  <c r="K49" i="10"/>
  <c r="J49" i="10"/>
  <c r="I49" i="10"/>
  <c r="F49" i="10"/>
  <c r="F57" i="10" s="1"/>
  <c r="E49" i="10"/>
  <c r="C49" i="10"/>
  <c r="B45" i="10"/>
  <c r="B44" i="10"/>
  <c r="B43" i="10"/>
  <c r="B42" i="10"/>
  <c r="B41" i="10"/>
  <c r="B40" i="10"/>
  <c r="B39" i="10"/>
  <c r="B38" i="10"/>
  <c r="B37" i="10"/>
  <c r="F35" i="10"/>
  <c r="E35" i="10"/>
  <c r="D35" i="10"/>
  <c r="C35" i="10"/>
  <c r="B33" i="10"/>
  <c r="B32" i="10"/>
  <c r="B31" i="10"/>
  <c r="B30" i="10"/>
  <c r="B28" i="10"/>
  <c r="B27" i="10"/>
  <c r="B26" i="10"/>
  <c r="B25" i="10"/>
  <c r="F23" i="10"/>
  <c r="E23" i="10"/>
  <c r="D23" i="10"/>
  <c r="C23" i="10"/>
  <c r="H19" i="10"/>
  <c r="D19" i="10" s="1"/>
  <c r="B19" i="10" s="1"/>
  <c r="H18" i="10"/>
  <c r="D18" i="10" s="1"/>
  <c r="B18" i="10" s="1"/>
  <c r="H17" i="10"/>
  <c r="D17" i="10" s="1"/>
  <c r="B17" i="10" s="1"/>
  <c r="H16" i="10"/>
  <c r="D16" i="10" s="1"/>
  <c r="B16" i="10" s="1"/>
  <c r="L13" i="10"/>
  <c r="K13" i="10"/>
  <c r="J13" i="10"/>
  <c r="I13" i="10"/>
  <c r="F13" i="10"/>
  <c r="E13" i="10"/>
  <c r="C13" i="10"/>
  <c r="H11" i="10"/>
  <c r="D11" i="10" s="1"/>
  <c r="B11" i="10" s="1"/>
  <c r="H10" i="10"/>
  <c r="D10" i="10" s="1"/>
  <c r="B10" i="10" s="1"/>
  <c r="H9" i="10"/>
  <c r="D9" i="10" s="1"/>
  <c r="B9" i="10" s="1"/>
  <c r="H8" i="10"/>
  <c r="D8" i="10" s="1"/>
  <c r="B8" i="10" s="1"/>
  <c r="L5" i="10"/>
  <c r="K5" i="10"/>
  <c r="J5" i="10"/>
  <c r="I5" i="10"/>
  <c r="F5" i="10"/>
  <c r="E5" i="10"/>
  <c r="C5" i="10"/>
  <c r="H31" i="9"/>
  <c r="D31" i="9" s="1"/>
  <c r="B31" i="9" s="1"/>
  <c r="H30" i="9"/>
  <c r="D30" i="9" s="1"/>
  <c r="B30" i="9" s="1"/>
  <c r="H28" i="9"/>
  <c r="D28" i="9" s="1"/>
  <c r="B28" i="9" s="1"/>
  <c r="H27" i="9"/>
  <c r="D27" i="9" s="1"/>
  <c r="B27" i="9" s="1"/>
  <c r="L25" i="9"/>
  <c r="K25" i="9"/>
  <c r="J25" i="9"/>
  <c r="I25" i="9"/>
  <c r="F25" i="9"/>
  <c r="E25" i="9"/>
  <c r="C25" i="9"/>
  <c r="H23" i="8"/>
  <c r="D23" i="8" s="1"/>
  <c r="B23" i="8" s="1"/>
  <c r="H22" i="8"/>
  <c r="D22" i="8" s="1"/>
  <c r="B22" i="8" s="1"/>
  <c r="H21" i="8"/>
  <c r="D21" i="8" s="1"/>
  <c r="B21" i="8" s="1"/>
  <c r="H20" i="8"/>
  <c r="D20" i="8" s="1"/>
  <c r="B20" i="8" s="1"/>
  <c r="H19" i="8"/>
  <c r="D19" i="8" s="1"/>
  <c r="B19" i="8" s="1"/>
  <c r="L18" i="8"/>
  <c r="H18" i="8" s="1"/>
  <c r="D18" i="8" s="1"/>
  <c r="B18" i="8" s="1"/>
  <c r="K18" i="8"/>
  <c r="J18" i="8"/>
  <c r="I18" i="8"/>
  <c r="F18" i="8"/>
  <c r="E18" i="8"/>
  <c r="C18" i="8"/>
  <c r="H11" i="8"/>
  <c r="D11" i="8" s="1"/>
  <c r="B11" i="8" s="1"/>
  <c r="H10" i="8"/>
  <c r="D10" i="8" s="1"/>
  <c r="B10" i="8" s="1"/>
  <c r="H9" i="8"/>
  <c r="D9" i="8" s="1"/>
  <c r="B9" i="8" s="1"/>
  <c r="H8" i="8"/>
  <c r="D8" i="8" s="1"/>
  <c r="B8" i="8" s="1"/>
  <c r="H7" i="8"/>
  <c r="D7" i="8" s="1"/>
  <c r="B7" i="8" s="1"/>
  <c r="L6" i="8"/>
  <c r="K6" i="8"/>
  <c r="J6" i="8"/>
  <c r="I6" i="8"/>
  <c r="F6" i="8"/>
  <c r="E6" i="8"/>
  <c r="C6" i="8"/>
  <c r="H15" i="7"/>
  <c r="D15" i="7" s="1"/>
  <c r="B15" i="7" s="1"/>
  <c r="H14" i="7"/>
  <c r="D14" i="7" s="1"/>
  <c r="B14" i="7" s="1"/>
  <c r="H13" i="7"/>
  <c r="D13" i="7" s="1"/>
  <c r="B13" i="7" s="1"/>
  <c r="D12" i="7"/>
  <c r="H11" i="7"/>
  <c r="D11" i="7" s="1"/>
  <c r="B11" i="7" s="1"/>
  <c r="H10" i="7"/>
  <c r="D10" i="7" s="1"/>
  <c r="B10" i="7" s="1"/>
  <c r="H9" i="7"/>
  <c r="D9" i="7" s="1"/>
  <c r="B9" i="7" s="1"/>
  <c r="D8" i="7"/>
  <c r="H7" i="7"/>
  <c r="D7" i="7" s="1"/>
  <c r="B7" i="7" s="1"/>
  <c r="H5" i="7"/>
  <c r="B5" i="7"/>
  <c r="L4" i="7"/>
  <c r="K4" i="7"/>
  <c r="J4" i="7"/>
  <c r="I4" i="7"/>
  <c r="F4" i="7"/>
  <c r="E4" i="7"/>
  <c r="C4" i="7"/>
  <c r="H26" i="6"/>
  <c r="D26" i="6" s="1"/>
  <c r="B26" i="6" s="1"/>
  <c r="H25" i="6"/>
  <c r="D25" i="6" s="1"/>
  <c r="B25" i="6"/>
  <c r="H24" i="6"/>
  <c r="D24" i="6" s="1"/>
  <c r="B24" i="6" s="1"/>
  <c r="H23" i="6"/>
  <c r="D23" i="6" s="1"/>
  <c r="B23" i="6" s="1"/>
  <c r="H22" i="6"/>
  <c r="D22" i="6" s="1"/>
  <c r="B22" i="6" s="1"/>
  <c r="H21" i="6"/>
  <c r="D21" i="6" s="1"/>
  <c r="B21" i="6" s="1"/>
  <c r="H20" i="6"/>
  <c r="D20" i="6"/>
  <c r="B20" i="6" s="1"/>
  <c r="H19" i="6"/>
  <c r="D19" i="6"/>
  <c r="B19" i="6" s="1"/>
  <c r="H18" i="6"/>
  <c r="D18" i="6" s="1"/>
  <c r="B18" i="6" s="1"/>
  <c r="H17" i="6"/>
  <c r="D17" i="6" s="1"/>
  <c r="B17" i="6" s="1"/>
  <c r="H16" i="6"/>
  <c r="D16" i="6" s="1"/>
  <c r="B16" i="6" s="1"/>
  <c r="H15" i="6"/>
  <c r="D15" i="6" s="1"/>
  <c r="B15" i="6" s="1"/>
  <c r="H14" i="6"/>
  <c r="B14" i="6"/>
  <c r="H13" i="6"/>
  <c r="B13" i="6"/>
  <c r="H12" i="6"/>
  <c r="B12" i="6"/>
  <c r="H11" i="6"/>
  <c r="B11" i="6"/>
  <c r="H10" i="6"/>
  <c r="H9" i="6"/>
  <c r="B9" i="6"/>
  <c r="H8" i="6"/>
  <c r="D8" i="6" s="1"/>
  <c r="B8" i="6" s="1"/>
  <c r="H7" i="6"/>
  <c r="B7" i="6"/>
  <c r="H6" i="6"/>
  <c r="B6" i="6"/>
  <c r="H5" i="6"/>
  <c r="B5" i="6"/>
  <c r="H4" i="6"/>
  <c r="B4" i="6"/>
  <c r="L3" i="6"/>
  <c r="K3" i="6"/>
  <c r="J3" i="6"/>
  <c r="I3" i="6"/>
  <c r="F3" i="6"/>
  <c r="E3" i="6"/>
  <c r="C3" i="6"/>
  <c r="H37" i="5"/>
  <c r="D37" i="5"/>
  <c r="B37" i="5" s="1"/>
  <c r="H36" i="5"/>
  <c r="D36" i="5" s="1"/>
  <c r="B36" i="5" s="1"/>
  <c r="H35" i="5"/>
  <c r="D35" i="5"/>
  <c r="B35" i="5" s="1"/>
  <c r="H34" i="5"/>
  <c r="D34" i="5" s="1"/>
  <c r="B34" i="5" s="1"/>
  <c r="H33" i="5"/>
  <c r="D33" i="5" s="1"/>
  <c r="B33" i="5" s="1"/>
  <c r="H32" i="5"/>
  <c r="D32" i="5"/>
  <c r="B32" i="5" s="1"/>
  <c r="H31" i="5"/>
  <c r="D31" i="5"/>
  <c r="B31" i="5" s="1"/>
  <c r="L30" i="5"/>
  <c r="K30" i="5"/>
  <c r="J30" i="5"/>
  <c r="I30" i="5"/>
  <c r="H30" i="5" s="1"/>
  <c r="D30" i="5" s="1"/>
  <c r="F30" i="5"/>
  <c r="E30" i="5"/>
  <c r="C30" i="5"/>
  <c r="H26" i="5"/>
  <c r="D26" i="5" s="1"/>
  <c r="B26" i="5" s="1"/>
  <c r="H25" i="5"/>
  <c r="D25" i="5" s="1"/>
  <c r="B25" i="5" s="1"/>
  <c r="H24" i="5"/>
  <c r="D24" i="5" s="1"/>
  <c r="B24" i="5" s="1"/>
  <c r="H23" i="5"/>
  <c r="D23" i="5"/>
  <c r="B23" i="5" s="1"/>
  <c r="H22" i="5"/>
  <c r="D22" i="5" s="1"/>
  <c r="B22" i="5" s="1"/>
  <c r="H21" i="5"/>
  <c r="D21" i="5" s="1"/>
  <c r="B21" i="5" s="1"/>
  <c r="H20" i="5"/>
  <c r="D20" i="5" s="1"/>
  <c r="B20" i="5" s="1"/>
  <c r="H19" i="5"/>
  <c r="D19" i="5"/>
  <c r="B19" i="5" s="1"/>
  <c r="H18" i="5"/>
  <c r="D18" i="5" s="1"/>
  <c r="B18" i="5" s="1"/>
  <c r="H17" i="5"/>
  <c r="D17" i="5" s="1"/>
  <c r="B17" i="5" s="1"/>
  <c r="H16" i="5"/>
  <c r="D16" i="5" s="1"/>
  <c r="B16" i="5" s="1"/>
  <c r="H15" i="5"/>
  <c r="D15" i="5"/>
  <c r="B15" i="5" s="1"/>
  <c r="H14" i="5"/>
  <c r="D14" i="5" s="1"/>
  <c r="B14" i="5" s="1"/>
  <c r="H13" i="5"/>
  <c r="D13" i="5" s="1"/>
  <c r="B13" i="5" s="1"/>
  <c r="H12" i="5"/>
  <c r="D12" i="5" s="1"/>
  <c r="B12" i="5" s="1"/>
  <c r="H11" i="5"/>
  <c r="D11" i="5"/>
  <c r="B11" i="5" s="1"/>
  <c r="H10" i="5"/>
  <c r="D10" i="5" s="1"/>
  <c r="B10" i="5" s="1"/>
  <c r="H9" i="5"/>
  <c r="D9" i="5" s="1"/>
  <c r="B9" i="5" s="1"/>
  <c r="H8" i="5"/>
  <c r="D8" i="5" s="1"/>
  <c r="B8" i="5" s="1"/>
  <c r="H7" i="5"/>
  <c r="D7" i="5"/>
  <c r="B7" i="5" s="1"/>
  <c r="H6" i="5"/>
  <c r="D6" i="5" s="1"/>
  <c r="B6" i="5" s="1"/>
  <c r="H5" i="5"/>
  <c r="D5" i="5" s="1"/>
  <c r="B5" i="5" s="1"/>
  <c r="H4" i="5"/>
  <c r="D4" i="5" s="1"/>
  <c r="B4" i="5" s="1"/>
  <c r="L3" i="5"/>
  <c r="K3" i="5"/>
  <c r="J3" i="5"/>
  <c r="I3" i="5"/>
  <c r="F3" i="5"/>
  <c r="E3" i="5"/>
  <c r="C3" i="5"/>
  <c r="H17" i="4"/>
  <c r="D17" i="4" s="1"/>
  <c r="B17" i="4" s="1"/>
  <c r="H16" i="4"/>
  <c r="D16" i="4" s="1"/>
  <c r="B16" i="4" s="1"/>
  <c r="H15" i="4"/>
  <c r="D15" i="4"/>
  <c r="B15" i="4" s="1"/>
  <c r="H14" i="4"/>
  <c r="D14" i="4" s="1"/>
  <c r="B14" i="4" s="1"/>
  <c r="H13" i="4"/>
  <c r="D13" i="4" s="1"/>
  <c r="B13" i="4" s="1"/>
  <c r="H12" i="4"/>
  <c r="D12" i="4" s="1"/>
  <c r="B12" i="4" s="1"/>
  <c r="L11" i="4"/>
  <c r="K11" i="4"/>
  <c r="J11" i="4"/>
  <c r="I11" i="4"/>
  <c r="F11" i="4"/>
  <c r="E11" i="4"/>
  <c r="C11" i="4"/>
  <c r="H9" i="4"/>
  <c r="D9" i="4" s="1"/>
  <c r="B9" i="4" s="1"/>
  <c r="H8" i="4"/>
  <c r="D8" i="4"/>
  <c r="B8" i="4" s="1"/>
  <c r="H7" i="4"/>
  <c r="D7" i="4" s="1"/>
  <c r="B7" i="4" s="1"/>
  <c r="H6" i="4"/>
  <c r="D6" i="4" s="1"/>
  <c r="B6" i="4" s="1"/>
  <c r="H5" i="4"/>
  <c r="D5" i="4" s="1"/>
  <c r="B5" i="4" s="1"/>
  <c r="H4" i="4"/>
  <c r="D4" i="4" s="1"/>
  <c r="B4" i="4" s="1"/>
  <c r="L3" i="4"/>
  <c r="K3" i="4"/>
  <c r="J3" i="4"/>
  <c r="I3" i="4"/>
  <c r="F3" i="4"/>
  <c r="E3" i="4"/>
  <c r="C3" i="4"/>
  <c r="H17" i="3"/>
  <c r="D17" i="3" s="1"/>
  <c r="B17" i="3" s="1"/>
  <c r="H16" i="3"/>
  <c r="D16" i="3"/>
  <c r="B16" i="3"/>
  <c r="H14" i="3"/>
  <c r="D14" i="3" s="1"/>
  <c r="B14" i="3" s="1"/>
  <c r="H13" i="3"/>
  <c r="D13" i="3" s="1"/>
  <c r="B13" i="3" s="1"/>
  <c r="H12" i="3"/>
  <c r="D12" i="3"/>
  <c r="B12" i="3" s="1"/>
  <c r="H11" i="3"/>
  <c r="D11" i="3"/>
  <c r="B11" i="3"/>
  <c r="H9" i="3"/>
  <c r="D9" i="3"/>
  <c r="B9" i="3" s="1"/>
  <c r="H8" i="3"/>
  <c r="B8" i="3"/>
  <c r="H7" i="3"/>
  <c r="D7" i="3"/>
  <c r="B7" i="3"/>
  <c r="L5" i="3"/>
  <c r="K5" i="3"/>
  <c r="J5" i="3"/>
  <c r="I5" i="3"/>
  <c r="F5" i="3"/>
  <c r="E5" i="3"/>
  <c r="C5" i="3"/>
  <c r="D4" i="3"/>
  <c r="D3" i="3"/>
  <c r="D23" i="2"/>
  <c r="D22" i="2"/>
  <c r="H20" i="2"/>
  <c r="D20" i="2"/>
  <c r="B20" i="2" s="1"/>
  <c r="H19" i="2"/>
  <c r="D19" i="2"/>
  <c r="B19" i="2"/>
  <c r="H18" i="2"/>
  <c r="D18" i="2" s="1"/>
  <c r="B18" i="2" s="1"/>
  <c r="H17" i="2"/>
  <c r="D17" i="2"/>
  <c r="B17" i="2" s="1"/>
  <c r="H16" i="2"/>
  <c r="D16" i="2" s="1"/>
  <c r="B16" i="2" s="1"/>
  <c r="H15" i="2"/>
  <c r="D15" i="2"/>
  <c r="B15" i="2" s="1"/>
  <c r="H14" i="2"/>
  <c r="D14" i="2" s="1"/>
  <c r="B14" i="2" s="1"/>
  <c r="H13" i="2"/>
  <c r="D13" i="2"/>
  <c r="B13" i="2" s="1"/>
  <c r="H12" i="2"/>
  <c r="D12" i="2"/>
  <c r="B12" i="2"/>
  <c r="H11" i="2"/>
  <c r="D11" i="2" s="1"/>
  <c r="B11" i="2" s="1"/>
  <c r="H10" i="2"/>
  <c r="D10" i="2" s="1"/>
  <c r="B10" i="2" s="1"/>
  <c r="H9" i="2"/>
  <c r="D9" i="2" s="1"/>
  <c r="B9" i="2" s="1"/>
  <c r="H8" i="2"/>
  <c r="D8" i="2"/>
  <c r="B8" i="2"/>
  <c r="H7" i="2"/>
  <c r="D7" i="2" s="1"/>
  <c r="B7" i="2" s="1"/>
  <c r="H6" i="2"/>
  <c r="D6" i="2" s="1"/>
  <c r="B6" i="2" s="1"/>
  <c r="L5" i="2"/>
  <c r="K5" i="2"/>
  <c r="J5" i="2"/>
  <c r="I5" i="2"/>
  <c r="H5" i="2" s="1"/>
  <c r="D5" i="2" s="1"/>
  <c r="B5" i="2" s="1"/>
  <c r="F5" i="2"/>
  <c r="E5" i="2"/>
  <c r="C5" i="2"/>
  <c r="D4" i="2"/>
  <c r="D3" i="2"/>
  <c r="H51" i="22" l="1"/>
  <c r="D51" i="22" s="1"/>
  <c r="H5" i="22"/>
  <c r="D5" i="22" s="1"/>
  <c r="H25" i="9"/>
  <c r="D25" i="9" s="1"/>
  <c r="B25" i="9" s="1"/>
  <c r="H6" i="8"/>
  <c r="D6" i="8" s="1"/>
  <c r="H3" i="4"/>
  <c r="D3" i="4" s="1"/>
  <c r="B3" i="4" s="1"/>
  <c r="B5" i="22"/>
  <c r="B51" i="22"/>
  <c r="B6" i="21"/>
  <c r="B49" i="21"/>
  <c r="B43" i="21"/>
  <c r="B24" i="21"/>
  <c r="H5" i="20"/>
  <c r="D5" i="20" s="1"/>
  <c r="B5" i="20" s="1"/>
  <c r="H5" i="19"/>
  <c r="D5" i="19" s="1"/>
  <c r="B7" i="19"/>
  <c r="C5" i="19"/>
  <c r="B5" i="19"/>
  <c r="H5" i="18"/>
  <c r="D5" i="18" s="1"/>
  <c r="B5" i="18"/>
  <c r="H7" i="17"/>
  <c r="D7" i="17" s="1"/>
  <c r="B7" i="17" s="1"/>
  <c r="H5" i="17"/>
  <c r="D5" i="17" s="1"/>
  <c r="H6" i="16"/>
  <c r="C5" i="17"/>
  <c r="L5" i="17"/>
  <c r="B5" i="16"/>
  <c r="H7" i="15"/>
  <c r="D7" i="15" s="1"/>
  <c r="B7" i="15" s="1"/>
  <c r="H5" i="15"/>
  <c r="D5" i="15" s="1"/>
  <c r="B5" i="15" s="1"/>
  <c r="J5" i="15"/>
  <c r="B5" i="14"/>
  <c r="B7" i="13"/>
  <c r="B5" i="12"/>
  <c r="H5" i="12"/>
  <c r="D5" i="12" s="1"/>
  <c r="H16" i="11"/>
  <c r="H20" i="11" s="1"/>
  <c r="D20" i="11" s="1"/>
  <c r="H22" i="11"/>
  <c r="D22" i="11" s="1"/>
  <c r="B12" i="11"/>
  <c r="H5" i="11"/>
  <c r="D5" i="11" s="1"/>
  <c r="B5" i="11"/>
  <c r="H21" i="11"/>
  <c r="D21" i="11" s="1"/>
  <c r="J57" i="10"/>
  <c r="H58" i="10"/>
  <c r="D58" i="10" s="1"/>
  <c r="C20" i="11"/>
  <c r="H5" i="10"/>
  <c r="D5" i="10" s="1"/>
  <c r="B5" i="10" s="1"/>
  <c r="B23" i="10"/>
  <c r="E57" i="10"/>
  <c r="H59" i="10"/>
  <c r="D59" i="10" s="1"/>
  <c r="B35" i="10"/>
  <c r="I57" i="10"/>
  <c r="D16" i="11"/>
  <c r="B16" i="11" s="1"/>
  <c r="B20" i="11" s="1"/>
  <c r="H13" i="10"/>
  <c r="D13" i="10" s="1"/>
  <c r="H49" i="10"/>
  <c r="D49" i="10"/>
  <c r="B49" i="10" s="1"/>
  <c r="B57" i="10" s="1"/>
  <c r="H57" i="10"/>
  <c r="D57" i="10" s="1"/>
  <c r="B13" i="10"/>
  <c r="K57" i="10"/>
  <c r="H4" i="7"/>
  <c r="D4" i="7" s="1"/>
  <c r="B4" i="7" s="1"/>
  <c r="B6" i="8"/>
  <c r="H3" i="6"/>
  <c r="D3" i="6" s="1"/>
  <c r="B3" i="6" s="1"/>
  <c r="B30" i="5"/>
  <c r="H3" i="5"/>
  <c r="D3" i="5" s="1"/>
  <c r="B3" i="5" s="1"/>
  <c r="H11" i="4"/>
  <c r="D11" i="4" s="1"/>
  <c r="B11" i="4" s="1"/>
  <c r="B5" i="3"/>
  <c r="H5" i="3"/>
  <c r="F6" i="1"/>
  <c r="E6" i="1"/>
  <c r="C6" i="1"/>
  <c r="H7" i="1"/>
  <c r="D7" i="1" s="1"/>
  <c r="B7" i="1" s="1"/>
  <c r="H8" i="1"/>
  <c r="D8" i="1" s="1"/>
  <c r="B8" i="1" s="1"/>
  <c r="J6" i="1"/>
  <c r="K6" i="1"/>
  <c r="L6" i="1"/>
  <c r="I6" i="1"/>
  <c r="B5" i="17" l="1"/>
  <c r="H6" i="1"/>
  <c r="D6" i="1" s="1"/>
  <c r="B6" i="1" s="1"/>
</calcChain>
</file>

<file path=xl/sharedStrings.xml><?xml version="1.0" encoding="utf-8"?>
<sst xmlns="http://schemas.openxmlformats.org/spreadsheetml/2006/main" count="795" uniqueCount="314">
  <si>
    <t>Total</t>
  </si>
  <si>
    <t>NMI</t>
  </si>
  <si>
    <t>FSM</t>
  </si>
  <si>
    <t>Marshalls</t>
  </si>
  <si>
    <t>Palau</t>
  </si>
  <si>
    <t>Kosrae</t>
  </si>
  <si>
    <t>Pohnpei</t>
  </si>
  <si>
    <t>Chuuk</t>
  </si>
  <si>
    <t>Yap</t>
  </si>
  <si>
    <t>Urban and Rural Residence</t>
  </si>
  <si>
    <t xml:space="preserve">     Total</t>
  </si>
  <si>
    <t>Urban</t>
  </si>
  <si>
    <t>Rural</t>
  </si>
  <si>
    <t>Persons per household</t>
  </si>
  <si>
    <t xml:space="preserve">    Total</t>
  </si>
  <si>
    <t>15+</t>
  </si>
  <si>
    <t>Household Type and Relationship</t>
  </si>
  <si>
    <t xml:space="preserve">  In family household:</t>
  </si>
  <si>
    <t>Householder</t>
  </si>
  <si>
    <t>Spouse</t>
  </si>
  <si>
    <t>Other relatives</t>
  </si>
  <si>
    <t xml:space="preserve">   In nonfamily hh</t>
  </si>
  <si>
    <t>Nonrelatives</t>
  </si>
  <si>
    <t>Males householder</t>
  </si>
  <si>
    <t>Female householder</t>
  </si>
  <si>
    <t xml:space="preserve">   In group quarters</t>
  </si>
  <si>
    <t>Inmate of instituion</t>
  </si>
  <si>
    <t xml:space="preserve">Other  </t>
  </si>
  <si>
    <t>Marital Status</t>
  </si>
  <si>
    <t xml:space="preserve">     Males</t>
  </si>
  <si>
    <t>Never married</t>
  </si>
  <si>
    <t>Now married</t>
  </si>
  <si>
    <t>Consensally married</t>
  </si>
  <si>
    <t>Separated</t>
  </si>
  <si>
    <t>Widowed</t>
  </si>
  <si>
    <t>Divorced</t>
  </si>
  <si>
    <t xml:space="preserve">   Females</t>
  </si>
  <si>
    <t>Carolinian</t>
  </si>
  <si>
    <t>Chamorro</t>
  </si>
  <si>
    <t>Filipino</t>
  </si>
  <si>
    <t>Kosraean</t>
  </si>
  <si>
    <t>Nukuoro/Kapinga</t>
  </si>
  <si>
    <t>Palauan</t>
  </si>
  <si>
    <t>Pingelapese/Mokilese</t>
  </si>
  <si>
    <t>Pohnpeian</t>
  </si>
  <si>
    <t>Samoan</t>
  </si>
  <si>
    <t>Tongan</t>
  </si>
  <si>
    <t>Chuukese</t>
  </si>
  <si>
    <t>Ulithian/Woleaian</t>
  </si>
  <si>
    <t>Yapese</t>
  </si>
  <si>
    <t>Other Micronesian</t>
  </si>
  <si>
    <t>Other Polynesian</t>
  </si>
  <si>
    <t>Melanesian</t>
  </si>
  <si>
    <t>Other Aisan</t>
  </si>
  <si>
    <t>European</t>
  </si>
  <si>
    <t>Other single ethnic grou</t>
  </si>
  <si>
    <t>Multiple ethnic groups</t>
  </si>
  <si>
    <t>Ethnic NS</t>
  </si>
  <si>
    <t>Note reported</t>
  </si>
  <si>
    <t>Marshallese</t>
  </si>
  <si>
    <t>Multiple ethnicity</t>
  </si>
  <si>
    <t>Carolinian and other</t>
  </si>
  <si>
    <t>Chamorro and other</t>
  </si>
  <si>
    <t>Filipino and other</t>
  </si>
  <si>
    <t>Palauan and other</t>
  </si>
  <si>
    <t>Pohnpeian and other</t>
  </si>
  <si>
    <t>Chuukese and other</t>
  </si>
  <si>
    <t>Japanese and other</t>
  </si>
  <si>
    <t>Residence in 1975</t>
  </si>
  <si>
    <t>Same house</t>
  </si>
  <si>
    <t>Same municiplaity</t>
  </si>
  <si>
    <t>Different municipality in TT</t>
  </si>
  <si>
    <t xml:space="preserve">   Kosrae</t>
  </si>
  <si>
    <t xml:space="preserve">   Marshalls</t>
  </si>
  <si>
    <t xml:space="preserve">   Palau</t>
  </si>
  <si>
    <t xml:space="preserve">   Pohnpei</t>
  </si>
  <si>
    <t xml:space="preserve">    Chuuk</t>
  </si>
  <si>
    <t xml:space="preserve">   Yap</t>
  </si>
  <si>
    <t>American Samoa</t>
  </si>
  <si>
    <t>Guam</t>
  </si>
  <si>
    <t>CNMI</t>
  </si>
  <si>
    <t>Other Pacific Islands</t>
  </si>
  <si>
    <t>California</t>
  </si>
  <si>
    <t>Hawaii</t>
  </si>
  <si>
    <t>Other US State</t>
  </si>
  <si>
    <t>China, Hong Kong, Taiwan</t>
  </si>
  <si>
    <t>Japan, Okinawa</t>
  </si>
  <si>
    <t>Korea</t>
  </si>
  <si>
    <t>Philippines</t>
  </si>
  <si>
    <t>Other Asia</t>
  </si>
  <si>
    <t>Elsewhere</t>
  </si>
  <si>
    <t>Not reported</t>
  </si>
  <si>
    <t>US Armed Forces</t>
  </si>
  <si>
    <t>Civilian:</t>
  </si>
  <si>
    <t xml:space="preserve">   Enrolled in school</t>
  </si>
  <si>
    <t>[Persons 16 to 19]</t>
  </si>
  <si>
    <t xml:space="preserve">      High school grad:</t>
  </si>
  <si>
    <t xml:space="preserve">         Unemployed</t>
  </si>
  <si>
    <t xml:space="preserve">         Not in labor force</t>
  </si>
  <si>
    <t xml:space="preserve">      Not high school grad:</t>
  </si>
  <si>
    <t xml:space="preserve">         Employed</t>
  </si>
  <si>
    <t>Years of school completed</t>
  </si>
  <si>
    <t>[25+ years]</t>
  </si>
  <si>
    <t>Elem (0 to 8 yrs)</t>
  </si>
  <si>
    <t>HS 1 to 3 yrs</t>
  </si>
  <si>
    <t>HS 4 years</t>
  </si>
  <si>
    <t>College 1 to 3 yrs</t>
  </si>
  <si>
    <t>College 4+ years</t>
  </si>
  <si>
    <t>[18+ years]</t>
  </si>
  <si>
    <t>Labor Force Status</t>
  </si>
  <si>
    <t xml:space="preserve">     Males, 16+ years</t>
  </si>
  <si>
    <t>Civilian Labor Force</t>
  </si>
  <si>
    <t xml:space="preserve">   Employed</t>
  </si>
  <si>
    <t xml:space="preserve">   Unemplolyed</t>
  </si>
  <si>
    <t>Not in the labor force</t>
  </si>
  <si>
    <t xml:space="preserve">     Females, 16+ years</t>
  </si>
  <si>
    <t>Presence and age of own children by FS Status</t>
  </si>
  <si>
    <t>[Females 16+ with 1+ kids]</t>
  </si>
  <si>
    <t>With own child under 6</t>
  </si>
  <si>
    <t xml:space="preserve">   In labor force</t>
  </si>
  <si>
    <t xml:space="preserve">   Not in labor force</t>
  </si>
  <si>
    <t>With own child 6-17 only</t>
  </si>
  <si>
    <t>Labor force Status in 1979</t>
  </si>
  <si>
    <t xml:space="preserve">     Males, 16+</t>
  </si>
  <si>
    <t>In labor force in 1979</t>
  </si>
  <si>
    <t xml:space="preserve">   Worked in 1979:</t>
  </si>
  <si>
    <t xml:space="preserve">      With unemployment</t>
  </si>
  <si>
    <t xml:space="preserve">      No unemployment</t>
  </si>
  <si>
    <t xml:space="preserve">   Did not work 1979, w/ unemp</t>
  </si>
  <si>
    <t>Not in labor force</t>
  </si>
  <si>
    <t xml:space="preserve">     Females, 16+</t>
  </si>
  <si>
    <t>Mean weeks worked in 1979</t>
  </si>
  <si>
    <t xml:space="preserve">    Aggreg weeks worked</t>
  </si>
  <si>
    <t xml:space="preserve">Males </t>
  </si>
  <si>
    <t>Females</t>
  </si>
  <si>
    <t xml:space="preserve">    Workers in 1979</t>
  </si>
  <si>
    <t xml:space="preserve">   Mean weeks worked</t>
  </si>
  <si>
    <t>Weeks Unemplolyed in 1979</t>
  </si>
  <si>
    <t>Umemployed 1 to 4 weeks</t>
  </si>
  <si>
    <t>Unemployed 5 to 14 weeks</t>
  </si>
  <si>
    <t>Unemployed 15+ weeks</t>
  </si>
  <si>
    <t>Mean weeks unemployed</t>
  </si>
  <si>
    <t xml:space="preserve">   Weeks unemployed</t>
  </si>
  <si>
    <t xml:space="preserve">   Aggreg weeks unemployed</t>
  </si>
  <si>
    <t xml:space="preserve">   Mean weeks unemployed</t>
  </si>
  <si>
    <t>Industry</t>
  </si>
  <si>
    <t>Agriculture, fishing</t>
  </si>
  <si>
    <t>Construction</t>
  </si>
  <si>
    <t>Manfacturing nondruable goods</t>
  </si>
  <si>
    <t>Manufacturing durable goods</t>
  </si>
  <si>
    <t>Transportation</t>
  </si>
  <si>
    <t>Communication &amp; utilities</t>
  </si>
  <si>
    <t>Wholesale trade</t>
  </si>
  <si>
    <t>Retail trade</t>
  </si>
  <si>
    <t>Finance, insurance</t>
  </si>
  <si>
    <t>Business and repair service</t>
  </si>
  <si>
    <t>Personal entertainment</t>
  </si>
  <si>
    <t>Professional: Health services</t>
  </si>
  <si>
    <t xml:space="preserve">   Educational services</t>
  </si>
  <si>
    <t xml:space="preserve">   Other professiona</t>
  </si>
  <si>
    <t>Public administration</t>
  </si>
  <si>
    <t>Primarily subsistence</t>
  </si>
  <si>
    <t>Occupation</t>
  </si>
  <si>
    <t xml:space="preserve">   Executive, admin, managerial</t>
  </si>
  <si>
    <t xml:space="preserve">   Professional specialty</t>
  </si>
  <si>
    <t>Technical, sales, admin support</t>
  </si>
  <si>
    <t xml:space="preserve">   Techs and related support</t>
  </si>
  <si>
    <t xml:space="preserve">   Sales</t>
  </si>
  <si>
    <t xml:space="preserve">   Admin support, incl clerical</t>
  </si>
  <si>
    <t>Service</t>
  </si>
  <si>
    <t xml:space="preserve">   Private household</t>
  </si>
  <si>
    <t xml:space="preserve">   Protective service</t>
  </si>
  <si>
    <t xml:space="preserve">   Other service</t>
  </si>
  <si>
    <t>Farming, fishing</t>
  </si>
  <si>
    <t>Precision production, crafts</t>
  </si>
  <si>
    <t>Operators, fabricators</t>
  </si>
  <si>
    <t xml:space="preserve">   Machine oper, assumbl</t>
  </si>
  <si>
    <t xml:space="preserve">   Transport and material moving</t>
  </si>
  <si>
    <t xml:space="preserve">   Handlers, helpers</t>
  </si>
  <si>
    <t>Managerial and profession</t>
  </si>
  <si>
    <t>Class of Worker</t>
  </si>
  <si>
    <t>Private sage and salary</t>
  </si>
  <si>
    <t>U.S. government</t>
  </si>
  <si>
    <t>Local government</t>
  </si>
  <si>
    <t>Self-employed worker</t>
  </si>
  <si>
    <t>Unpaid family worker</t>
  </si>
  <si>
    <t>Household Income in 1979</t>
  </si>
  <si>
    <t xml:space="preserve">    Households</t>
  </si>
  <si>
    <t>Without income</t>
  </si>
  <si>
    <t xml:space="preserve">    Households with income</t>
  </si>
  <si>
    <t>$1 to $249 or loss</t>
  </si>
  <si>
    <t>$240 to $499</t>
  </si>
  <si>
    <t>$500 to $749</t>
  </si>
  <si>
    <t>$750 to $999</t>
  </si>
  <si>
    <t>$1,000 to $1,499</t>
  </si>
  <si>
    <t>$1,500 to $1,999</t>
  </si>
  <si>
    <t>$2,000 to $2,499</t>
  </si>
  <si>
    <t>$2,500 to $2,999</t>
  </si>
  <si>
    <t>$3,000 to $3,499</t>
  </si>
  <si>
    <t>$3,500 to $3,999</t>
  </si>
  <si>
    <t>$4,000 to $4,999</t>
  </si>
  <si>
    <t>$5,000 to $7,499</t>
  </si>
  <si>
    <t>$7,500 to $9,999</t>
  </si>
  <si>
    <t>$10,000 to $12,499</t>
  </si>
  <si>
    <t>$12,500 to $14,999</t>
  </si>
  <si>
    <t>$15,000 to $19,999</t>
  </si>
  <si>
    <t>$20,000 to $24,999</t>
  </si>
  <si>
    <t>$25,000 or more</t>
  </si>
  <si>
    <t>Mean household income</t>
  </si>
  <si>
    <t>Household Income Type</t>
  </si>
  <si>
    <t>Earnings</t>
  </si>
  <si>
    <t xml:space="preserve">   Wage and Salary Income</t>
  </si>
  <si>
    <t xml:space="preserve">   Nonfarm self-employment</t>
  </si>
  <si>
    <t xml:space="preserve">   Farm self-employment</t>
  </si>
  <si>
    <t>Interest, dividend,rentals</t>
  </si>
  <si>
    <t>Social security</t>
  </si>
  <si>
    <t>Public assistance</t>
  </si>
  <si>
    <t>All other income</t>
  </si>
  <si>
    <t>Mean Household Income in1979 by Type</t>
  </si>
  <si>
    <t>Family Income in 1979</t>
  </si>
  <si>
    <t xml:space="preserve">    Families</t>
  </si>
  <si>
    <t xml:space="preserve">    Families with income </t>
  </si>
  <si>
    <t>Workers in Family in 1979</t>
  </si>
  <si>
    <t>No workers</t>
  </si>
  <si>
    <t>1 worker</t>
  </si>
  <si>
    <t>2 workers</t>
  </si>
  <si>
    <t>3 workers</t>
  </si>
  <si>
    <t>4 or more workers</t>
  </si>
  <si>
    <t>$1,000 to $1,999</t>
  </si>
  <si>
    <t>$2,000 to $2,999</t>
  </si>
  <si>
    <t>$3,000 to $3,999</t>
  </si>
  <si>
    <t>$5,000 to $5,999</t>
  </si>
  <si>
    <t>$6,000 to $6,999</t>
  </si>
  <si>
    <t>$7,000 to $7,999</t>
  </si>
  <si>
    <t>$8,000 to $8,999</t>
  </si>
  <si>
    <t>$9,000 to $9,999</t>
  </si>
  <si>
    <t>$10,000 to $14,999</t>
  </si>
  <si>
    <t>$15,000 to $24,999</t>
  </si>
  <si>
    <t>Mean income ($)</t>
  </si>
  <si>
    <t>Per capita income in 1979</t>
  </si>
  <si>
    <t>Per capita income (4)</t>
  </si>
  <si>
    <t>Birthplace</t>
  </si>
  <si>
    <t>Marshall Islands</t>
  </si>
  <si>
    <t xml:space="preserve">CNMI </t>
  </si>
  <si>
    <t>Japan or Okinawa</t>
  </si>
  <si>
    <t>Other Aisa</t>
  </si>
  <si>
    <t>Other United States</t>
  </si>
  <si>
    <t>Labor Force Status by Sex</t>
  </si>
  <si>
    <t>Employed:</t>
  </si>
  <si>
    <t xml:space="preserve">   At work:</t>
  </si>
  <si>
    <t xml:space="preserve">      Job or business only:</t>
  </si>
  <si>
    <t xml:space="preserve">         1 to 14 hours</t>
  </si>
  <si>
    <t xml:space="preserve">         15 to 34 hours</t>
  </si>
  <si>
    <t xml:space="preserve">         35 hours or more</t>
  </si>
  <si>
    <t xml:space="preserve">      Job or business&amp; subsist</t>
  </si>
  <si>
    <t xml:space="preserve">   Not at work:</t>
  </si>
  <si>
    <t xml:space="preserve">      Did subsistence act</t>
  </si>
  <si>
    <t xml:space="preserve">      Did no subsistence</t>
  </si>
  <si>
    <t>Not employed:</t>
  </si>
  <si>
    <t xml:space="preserve">     Males 16+ years</t>
  </si>
  <si>
    <t>Labor Force and Activity Status in 1979</t>
  </si>
  <si>
    <t>Worked in 1979 at a job</t>
  </si>
  <si>
    <t>Did not work in 1979:</t>
  </si>
  <si>
    <t xml:space="preserve">   Did subsistence activity</t>
  </si>
  <si>
    <t xml:space="preserve">   Did no subsistence</t>
  </si>
  <si>
    <t xml:space="preserve">     Females</t>
  </si>
  <si>
    <t>Income of Unrelated Individials in 1979</t>
  </si>
  <si>
    <t xml:space="preserve">    Unrelated individuals</t>
  </si>
  <si>
    <t xml:space="preserve">    With income</t>
  </si>
  <si>
    <t xml:space="preserve">   Part-time Males 16+ yeears</t>
  </si>
  <si>
    <t>$250 to $499</t>
  </si>
  <si>
    <t>Total Males 16+</t>
  </si>
  <si>
    <t xml:space="preserve">Males, 50 to 52 weeks, </t>
  </si>
  <si>
    <t>Total Females 16+</t>
  </si>
  <si>
    <t xml:space="preserve">   Part-time Females 16+ years</t>
  </si>
  <si>
    <t xml:space="preserve">Females, 50 to 52 weeks, </t>
  </si>
  <si>
    <t>Usual hours and Weeks worked in 1979</t>
  </si>
  <si>
    <t xml:space="preserve">    Males, 16+ years</t>
  </si>
  <si>
    <t>Usually worked 35+ hrs/week:</t>
  </si>
  <si>
    <t xml:space="preserve">   50 to 52 weeks</t>
  </si>
  <si>
    <t xml:space="preserve">   40 to 49 weeks</t>
  </si>
  <si>
    <t xml:space="preserve">   27 to 39 weeks</t>
  </si>
  <si>
    <t xml:space="preserve">    1 to 26 weeks</t>
  </si>
  <si>
    <t>Usually worked 1-34 hrs/week:</t>
  </si>
  <si>
    <t xml:space="preserve">    Females, 16+ years</t>
  </si>
  <si>
    <t>Source: 1980 Trust Territory of the Pacific Islands Census</t>
  </si>
  <si>
    <t>RMI</t>
  </si>
  <si>
    <t xml:space="preserve">School Enrollment  </t>
  </si>
  <si>
    <t>Percent High School Graduate</t>
  </si>
  <si>
    <t>Percent College Graduate</t>
  </si>
  <si>
    <t xml:space="preserve">       Percent</t>
  </si>
  <si>
    <t>Table  1. Urban/Rural Residence by District, TTPI: 1980</t>
  </si>
  <si>
    <t>Table  2. Persons per Household by District, TTPI: 1980</t>
  </si>
  <si>
    <t>Table  3. Household Type and Relationship by District, TTPI: 1980</t>
  </si>
  <si>
    <t>Table  4. Marital Status by District, TTPI: 1980</t>
  </si>
  <si>
    <t>Table  5. Ethnicity by District, TTPI: 1980</t>
  </si>
  <si>
    <t>Table  6. Birthplace by District, TTPI: 1980</t>
  </si>
  <si>
    <t>Table  7. Residence in 1975 by District, TTPI: 1980</t>
  </si>
  <si>
    <t>Table  8. Educational Attainment by District, TTPI: 1980</t>
  </si>
  <si>
    <t>Table 9. Labor Force Participation by District, TTPI: 1980</t>
  </si>
  <si>
    <t>Table  10. Labor Force Participation by Sex and by District, TTPI: 1980</t>
  </si>
  <si>
    <t>Table  11. Educationa nd Work Status for Persons 16 to 19 by District, TTPI: 1980</t>
  </si>
  <si>
    <t>Table  12. Industry by District, TTPI: 1980</t>
  </si>
  <si>
    <t>Table  13. Occupation by District, TTPI: 1980</t>
  </si>
  <si>
    <t>Table  14. Class of Worker by District, TTPI: 1980</t>
  </si>
  <si>
    <t>Table  15. Work in 1979 by District, TTPI: 1980</t>
  </si>
  <si>
    <t>Table  16. Unemployment in 1979 by District, TTPI: 1980</t>
  </si>
  <si>
    <t>Table  19. Family Income in 1979 by District, TTPI: 1980</t>
  </si>
  <si>
    <t>Table  18. Household Income in 1979 by Type and by District, TTPI: 1980</t>
  </si>
  <si>
    <t>Table  17. Household Income in 1979 by District, TTPI: 1980</t>
  </si>
  <si>
    <t>Table  20. Workers in Family by District, TTPI: 1980</t>
  </si>
  <si>
    <t>Table  21. Income of Unrelated Individuals in 1979 by District, TTPI: 1980</t>
  </si>
  <si>
    <t>Table  22. Unrelated Income in 1979 by Sex and by District, TTPI: 1980</t>
  </si>
  <si>
    <t xml:space="preserve">    Females 16+ years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</si>
</sst>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&quot;$&quot;#,##0"/>
  </numFmts>
  <fonts count="3" x14ac:knownFonts="1">
    <font>
      <sz val="11"/>
      <color theme="1"/>
      <name val="Calibri"/>
      <family val="2"/>
      <scheme val="minor"/>
    </font>
    <font>
      <sz val="8"/>
      <color theme="1"/>
      <name val="Times New Roman"/>
      <family val="1"/>
    </font>
    <font>
      <sz val="6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3" fontId="1" fillId="0" borderId="0" xfId="0" applyNumberFormat="1" applyFont="1"/>
    <xf numFmtId="3" fontId="1" fillId="0" borderId="0" xfId="0" applyNumberFormat="1" applyFont="1" applyAlignment="1">
      <alignment horizontal="left"/>
    </xf>
    <xf numFmtId="164" fontId="1" fillId="0" borderId="0" xfId="0" applyNumberFormat="1" applyFont="1"/>
    <xf numFmtId="3" fontId="1" fillId="0" borderId="0" xfId="0" applyNumberFormat="1" applyFont="1" applyAlignment="1">
      <alignment horizontal="right"/>
    </xf>
    <xf numFmtId="0" fontId="1" fillId="0" borderId="0" xfId="0" applyFont="1"/>
    <xf numFmtId="3" fontId="1" fillId="0" borderId="2" xfId="0" applyNumberFormat="1" applyFont="1" applyBorder="1" applyAlignment="1">
      <alignment horizontal="left"/>
    </xf>
    <xf numFmtId="3" fontId="1" fillId="0" borderId="3" xfId="0" applyNumberFormat="1" applyFont="1" applyBorder="1" applyAlignment="1">
      <alignment horizontal="right"/>
    </xf>
    <xf numFmtId="3" fontId="1" fillId="0" borderId="4" xfId="0" applyNumberFormat="1" applyFont="1" applyBorder="1" applyAlignment="1">
      <alignment horizontal="right"/>
    </xf>
    <xf numFmtId="0" fontId="1" fillId="0" borderId="2" xfId="0" applyFont="1" applyBorder="1"/>
    <xf numFmtId="0" fontId="1" fillId="0" borderId="3" xfId="0" applyFont="1" applyBorder="1" applyAlignment="1">
      <alignment horizontal="right"/>
    </xf>
    <xf numFmtId="0" fontId="1" fillId="0" borderId="4" xfId="0" applyFont="1" applyBorder="1" applyAlignment="1">
      <alignment horizontal="right"/>
    </xf>
    <xf numFmtId="3" fontId="1" fillId="0" borderId="1" xfId="0" applyNumberFormat="1" applyFont="1" applyBorder="1" applyAlignment="1">
      <alignment horizontal="left"/>
    </xf>
    <xf numFmtId="165" fontId="1" fillId="0" borderId="0" xfId="0" applyNumberFormat="1" applyFont="1"/>
    <xf numFmtId="3" fontId="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79132F-30CE-4275-8BF5-01951093E153}">
  <dimension ref="A1:L9"/>
  <sheetViews>
    <sheetView view="pageBreakPreview" zoomScale="125" zoomScaleNormal="150" zoomScaleSheetLayoutView="125" workbookViewId="0"/>
  </sheetViews>
  <sheetFormatPr defaultRowHeight="10.199999999999999" x14ac:dyDescent="0.2"/>
  <cols>
    <col min="1" max="1" width="18.6640625" style="2" customWidth="1"/>
    <col min="2" max="12" width="5.5546875" style="1" customWidth="1"/>
    <col min="13" max="16384" width="8.88671875" style="1"/>
  </cols>
  <sheetData>
    <row r="1" spans="1:12" x14ac:dyDescent="0.2">
      <c r="A1" s="2" t="s">
        <v>291</v>
      </c>
    </row>
    <row r="2" spans="1:12" x14ac:dyDescent="0.2">
      <c r="A2" s="6"/>
      <c r="B2" s="7" t="s">
        <v>0</v>
      </c>
      <c r="C2" s="7" t="s">
        <v>80</v>
      </c>
      <c r="D2" s="7" t="s">
        <v>2</v>
      </c>
      <c r="E2" s="7" t="s">
        <v>286</v>
      </c>
      <c r="F2" s="7" t="s">
        <v>4</v>
      </c>
      <c r="G2" s="7"/>
      <c r="H2" s="7" t="s">
        <v>2</v>
      </c>
      <c r="I2" s="7" t="s">
        <v>5</v>
      </c>
      <c r="J2" s="7" t="s">
        <v>6</v>
      </c>
      <c r="K2" s="7" t="s">
        <v>7</v>
      </c>
      <c r="L2" s="8" t="s">
        <v>8</v>
      </c>
    </row>
    <row r="3" spans="1:12" x14ac:dyDescent="0.2">
      <c r="B3" s="4" t="s">
        <v>0</v>
      </c>
      <c r="C3" s="4" t="s">
        <v>1</v>
      </c>
      <c r="D3" s="4" t="s">
        <v>2</v>
      </c>
      <c r="E3" s="4" t="s">
        <v>3</v>
      </c>
      <c r="F3" s="4" t="s">
        <v>4</v>
      </c>
      <c r="G3" s="4"/>
      <c r="H3" s="4" t="s">
        <v>2</v>
      </c>
      <c r="I3" s="4" t="s">
        <v>5</v>
      </c>
      <c r="J3" s="4" t="s">
        <v>6</v>
      </c>
      <c r="K3" s="4" t="s">
        <v>7</v>
      </c>
      <c r="L3" s="4" t="s">
        <v>8</v>
      </c>
    </row>
    <row r="4" spans="1:12" x14ac:dyDescent="0.2">
      <c r="A4" s="2" t="s">
        <v>9</v>
      </c>
    </row>
    <row r="6" spans="1:12" x14ac:dyDescent="0.2">
      <c r="A6" s="2" t="s">
        <v>10</v>
      </c>
      <c r="B6" s="1">
        <f>SUM(C6:F6)</f>
        <v>132929</v>
      </c>
      <c r="C6" s="1">
        <f>C7+C8</f>
        <v>16780</v>
      </c>
      <c r="D6" s="1">
        <f>H6</f>
        <v>73160</v>
      </c>
      <c r="E6" s="1">
        <f>E7+E8</f>
        <v>30873</v>
      </c>
      <c r="F6" s="1">
        <f>F7+F8</f>
        <v>12116</v>
      </c>
      <c r="H6" s="1">
        <f>SUM(I6:L6)</f>
        <v>73160</v>
      </c>
      <c r="I6" s="1">
        <f>I7+I8</f>
        <v>5491</v>
      </c>
      <c r="J6" s="1">
        <f>J7+J8</f>
        <v>22081</v>
      </c>
      <c r="K6" s="1">
        <f>K7+K8</f>
        <v>37488</v>
      </c>
      <c r="L6" s="1">
        <f>L7+L8</f>
        <v>8100</v>
      </c>
    </row>
    <row r="7" spans="1:12" x14ac:dyDescent="0.2">
      <c r="A7" s="2" t="s">
        <v>11</v>
      </c>
      <c r="B7" s="1">
        <f>SUM(C7:F7)</f>
        <v>37831</v>
      </c>
      <c r="C7" s="1">
        <v>2678</v>
      </c>
      <c r="D7" s="1">
        <f>H7</f>
        <v>14179</v>
      </c>
      <c r="E7" s="1">
        <v>14752</v>
      </c>
      <c r="F7" s="1">
        <v>6222</v>
      </c>
      <c r="H7" s="1">
        <f>SUM(I7:L7)</f>
        <v>14179</v>
      </c>
      <c r="I7" s="1">
        <v>0</v>
      </c>
      <c r="J7" s="1">
        <v>5549</v>
      </c>
      <c r="K7" s="1">
        <v>8630</v>
      </c>
      <c r="L7" s="1">
        <v>0</v>
      </c>
    </row>
    <row r="8" spans="1:12" x14ac:dyDescent="0.2">
      <c r="A8" s="2" t="s">
        <v>12</v>
      </c>
      <c r="B8" s="1">
        <f>SUM(C8:F8)</f>
        <v>95098</v>
      </c>
      <c r="C8" s="1">
        <v>14102</v>
      </c>
      <c r="D8" s="1">
        <f>H8</f>
        <v>58981</v>
      </c>
      <c r="E8" s="1">
        <v>16121</v>
      </c>
      <c r="F8" s="1">
        <v>5894</v>
      </c>
      <c r="H8" s="1">
        <f>SUM(I8:L8)</f>
        <v>58981</v>
      </c>
      <c r="I8" s="1">
        <v>5491</v>
      </c>
      <c r="J8" s="1">
        <v>16532</v>
      </c>
      <c r="K8" s="1">
        <v>28858</v>
      </c>
      <c r="L8" s="1">
        <v>8100</v>
      </c>
    </row>
    <row r="9" spans="1:12" x14ac:dyDescent="0.2">
      <c r="A9" s="12" t="s">
        <v>285</v>
      </c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</row>
  </sheetData>
  <mergeCells count="1">
    <mergeCell ref="A9:L9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F24733-2083-446D-A05B-5EE8DA0BC82D}">
  <dimension ref="A1:L55"/>
  <sheetViews>
    <sheetView view="pageBreakPreview" zoomScale="125" zoomScaleNormal="100" zoomScaleSheetLayoutView="125" workbookViewId="0">
      <selection activeCell="A24" sqref="A24"/>
    </sheetView>
  </sheetViews>
  <sheetFormatPr defaultRowHeight="10.199999999999999" x14ac:dyDescent="0.2"/>
  <cols>
    <col min="1" max="1" width="18.6640625" style="5" customWidth="1"/>
    <col min="2" max="12" width="5.5546875" style="5" customWidth="1"/>
    <col min="13" max="16384" width="8.88671875" style="5"/>
  </cols>
  <sheetData>
    <row r="1" spans="1:12" x14ac:dyDescent="0.2">
      <c r="A1" s="5" t="s">
        <v>300</v>
      </c>
    </row>
    <row r="2" spans="1:12" x14ac:dyDescent="0.2">
      <c r="A2" s="9"/>
      <c r="B2" s="10" t="s">
        <v>0</v>
      </c>
      <c r="C2" s="10" t="s">
        <v>80</v>
      </c>
      <c r="D2" s="10" t="s">
        <v>2</v>
      </c>
      <c r="E2" s="10" t="s">
        <v>286</v>
      </c>
      <c r="F2" s="10" t="s">
        <v>4</v>
      </c>
      <c r="G2" s="10"/>
      <c r="H2" s="10" t="s">
        <v>2</v>
      </c>
      <c r="I2" s="10" t="s">
        <v>5</v>
      </c>
      <c r="J2" s="10" t="s">
        <v>6</v>
      </c>
      <c r="K2" s="10" t="s">
        <v>7</v>
      </c>
      <c r="L2" s="11" t="s">
        <v>8</v>
      </c>
    </row>
    <row r="3" spans="1:12" x14ac:dyDescent="0.2">
      <c r="A3" s="2" t="s">
        <v>247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2" x14ac:dyDescent="0.2">
      <c r="A4" s="2"/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2" x14ac:dyDescent="0.2">
      <c r="A5" s="2" t="s">
        <v>259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2" x14ac:dyDescent="0.2">
      <c r="A6" s="2" t="s">
        <v>248</v>
      </c>
      <c r="B6" s="1">
        <f>SUM(C6:F6)</f>
        <v>35052</v>
      </c>
      <c r="C6" s="1">
        <f>SUM(C7:C21)</f>
        <v>5197</v>
      </c>
      <c r="D6" s="1">
        <f>H6</f>
        <v>18863</v>
      </c>
      <c r="E6" s="1">
        <f>SUM(E7:E21)</f>
        <v>7370</v>
      </c>
      <c r="F6" s="1">
        <f>SUM(F7:F21)</f>
        <v>3622</v>
      </c>
      <c r="G6" s="1"/>
      <c r="H6" s="1">
        <f>SUM(I6:L6)</f>
        <v>18863</v>
      </c>
      <c r="I6" s="1">
        <f>SUM(I7:I21)</f>
        <v>1397</v>
      </c>
      <c r="J6" s="1">
        <f>SUM(J7:J21)</f>
        <v>5590</v>
      </c>
      <c r="K6" s="1">
        <f>SUM(K7:K21)</f>
        <v>9609</v>
      </c>
      <c r="L6" s="1">
        <f>SUM(L7:L21)</f>
        <v>2267</v>
      </c>
    </row>
    <row r="7" spans="1:12" x14ac:dyDescent="0.2">
      <c r="A7" s="2" t="s">
        <v>249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 x14ac:dyDescent="0.2">
      <c r="A8" s="2" t="s">
        <v>250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</row>
    <row r="9" spans="1:12" x14ac:dyDescent="0.2">
      <c r="A9" s="2" t="s">
        <v>251</v>
      </c>
      <c r="B9" s="1">
        <f>SUM(C9:F9)</f>
        <v>273</v>
      </c>
      <c r="C9" s="1">
        <v>18</v>
      </c>
      <c r="D9" s="1">
        <f>H9</f>
        <v>151</v>
      </c>
      <c r="E9" s="1">
        <v>29</v>
      </c>
      <c r="F9" s="1">
        <v>75</v>
      </c>
      <c r="G9" s="1"/>
      <c r="H9" s="1">
        <f>SUM(I9:L9)</f>
        <v>151</v>
      </c>
      <c r="I9" s="1">
        <v>5</v>
      </c>
      <c r="J9" s="1">
        <v>15</v>
      </c>
      <c r="K9" s="1">
        <v>120</v>
      </c>
      <c r="L9" s="1">
        <v>11</v>
      </c>
    </row>
    <row r="10" spans="1:12" x14ac:dyDescent="0.2">
      <c r="A10" s="2" t="s">
        <v>252</v>
      </c>
      <c r="B10" s="1">
        <f>SUM(C10:F10)</f>
        <v>525</v>
      </c>
      <c r="C10" s="1">
        <v>123</v>
      </c>
      <c r="D10" s="1">
        <f>H10</f>
        <v>304</v>
      </c>
      <c r="E10" s="1">
        <v>24</v>
      </c>
      <c r="F10" s="1">
        <v>74</v>
      </c>
      <c r="G10" s="1"/>
      <c r="H10" s="1">
        <f>SUM(I10:L10)</f>
        <v>304</v>
      </c>
      <c r="I10" s="1">
        <v>20</v>
      </c>
      <c r="J10" s="1">
        <v>72</v>
      </c>
      <c r="K10" s="1">
        <v>195</v>
      </c>
      <c r="L10" s="1">
        <v>17</v>
      </c>
    </row>
    <row r="11" spans="1:12" x14ac:dyDescent="0.2">
      <c r="A11" s="2" t="s">
        <v>253</v>
      </c>
      <c r="B11" s="1">
        <f>SUM(C11:F11)</f>
        <v>10213</v>
      </c>
      <c r="C11" s="1">
        <v>3448</v>
      </c>
      <c r="D11" s="1">
        <f>H11</f>
        <v>3612</v>
      </c>
      <c r="E11" s="1">
        <v>2117</v>
      </c>
      <c r="F11" s="1">
        <v>1036</v>
      </c>
      <c r="G11" s="1"/>
      <c r="H11" s="1">
        <f>SUM(I11:L11)</f>
        <v>3612</v>
      </c>
      <c r="I11" s="1">
        <v>498</v>
      </c>
      <c r="J11" s="1">
        <v>1290</v>
      </c>
      <c r="K11" s="1">
        <v>1278</v>
      </c>
      <c r="L11" s="1">
        <v>546</v>
      </c>
    </row>
    <row r="12" spans="1:12" x14ac:dyDescent="0.2">
      <c r="A12" s="2" t="s">
        <v>254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2" x14ac:dyDescent="0.2">
      <c r="A13" s="2" t="s">
        <v>251</v>
      </c>
      <c r="B13" s="1">
        <f>SUM(C13:F13)</f>
        <v>183</v>
      </c>
      <c r="C13" s="1">
        <v>3</v>
      </c>
      <c r="D13" s="1">
        <f>H13</f>
        <v>159</v>
      </c>
      <c r="E13" s="1">
        <v>14</v>
      </c>
      <c r="F13" s="1">
        <v>7</v>
      </c>
      <c r="G13" s="1"/>
      <c r="H13" s="1">
        <f>SUM(I13:L13)</f>
        <v>159</v>
      </c>
      <c r="I13" s="1">
        <v>1</v>
      </c>
      <c r="J13" s="1">
        <v>24</v>
      </c>
      <c r="K13" s="1">
        <v>110</v>
      </c>
      <c r="L13" s="1">
        <v>24</v>
      </c>
    </row>
    <row r="14" spans="1:12" x14ac:dyDescent="0.2">
      <c r="A14" s="2" t="s">
        <v>252</v>
      </c>
      <c r="B14" s="1">
        <f>SUM(C14:F14)</f>
        <v>263</v>
      </c>
      <c r="C14" s="1">
        <v>12</v>
      </c>
      <c r="D14" s="1">
        <f>H14</f>
        <v>203</v>
      </c>
      <c r="E14" s="1">
        <v>28</v>
      </c>
      <c r="F14" s="1">
        <v>20</v>
      </c>
      <c r="G14" s="1"/>
      <c r="H14" s="1">
        <f>SUM(I14:L14)</f>
        <v>203</v>
      </c>
      <c r="I14" s="1">
        <v>6</v>
      </c>
      <c r="J14" s="1">
        <v>26</v>
      </c>
      <c r="K14" s="1">
        <v>159</v>
      </c>
      <c r="L14" s="1">
        <v>12</v>
      </c>
    </row>
    <row r="15" spans="1:12" x14ac:dyDescent="0.2">
      <c r="A15" s="2" t="s">
        <v>253</v>
      </c>
      <c r="B15" s="1">
        <f>SUM(C15:F15)</f>
        <v>2565</v>
      </c>
      <c r="C15" s="1">
        <v>234</v>
      </c>
      <c r="D15" s="1">
        <f>H15</f>
        <v>1186</v>
      </c>
      <c r="E15" s="1">
        <v>581</v>
      </c>
      <c r="F15" s="1">
        <v>564</v>
      </c>
      <c r="G15" s="1"/>
      <c r="H15" s="1">
        <f>SUM(I15:L15)</f>
        <v>1186</v>
      </c>
      <c r="I15" s="1">
        <v>29</v>
      </c>
      <c r="J15" s="1">
        <v>476</v>
      </c>
      <c r="K15" s="1">
        <v>437</v>
      </c>
      <c r="L15" s="1">
        <v>244</v>
      </c>
    </row>
    <row r="16" spans="1:12" x14ac:dyDescent="0.2">
      <c r="A16" s="2" t="s">
        <v>255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</row>
    <row r="17" spans="1:12" x14ac:dyDescent="0.2">
      <c r="A17" s="2" t="s">
        <v>256</v>
      </c>
      <c r="B17" s="1">
        <f>SUM(C17:F17)</f>
        <v>181</v>
      </c>
      <c r="C17" s="1">
        <v>6</v>
      </c>
      <c r="D17" s="1">
        <f>H17</f>
        <v>153</v>
      </c>
      <c r="E17" s="1">
        <v>20</v>
      </c>
      <c r="F17" s="1">
        <v>2</v>
      </c>
      <c r="G17" s="1"/>
      <c r="H17" s="1">
        <f>SUM(I17:L17)</f>
        <v>153</v>
      </c>
      <c r="I17" s="1">
        <v>0</v>
      </c>
      <c r="J17" s="1">
        <v>16</v>
      </c>
      <c r="K17" s="1">
        <v>122</v>
      </c>
      <c r="L17" s="1">
        <v>15</v>
      </c>
    </row>
    <row r="18" spans="1:12" x14ac:dyDescent="0.2">
      <c r="A18" s="2" t="s">
        <v>257</v>
      </c>
      <c r="B18" s="1">
        <f>SUM(C18:F18)</f>
        <v>335</v>
      </c>
      <c r="C18" s="1">
        <v>71</v>
      </c>
      <c r="D18" s="1">
        <f>H18</f>
        <v>204</v>
      </c>
      <c r="E18" s="1">
        <v>26</v>
      </c>
      <c r="F18" s="1">
        <v>34</v>
      </c>
      <c r="G18" s="1"/>
      <c r="H18" s="1">
        <f>SUM(I18:L18)</f>
        <v>204</v>
      </c>
      <c r="I18" s="1">
        <v>0</v>
      </c>
      <c r="J18" s="1">
        <v>19</v>
      </c>
      <c r="K18" s="1">
        <v>143</v>
      </c>
      <c r="L18" s="1">
        <v>42</v>
      </c>
    </row>
    <row r="19" spans="1:12" x14ac:dyDescent="0.2">
      <c r="A19" s="2" t="s">
        <v>258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2" x14ac:dyDescent="0.2">
      <c r="A20" s="2" t="s">
        <v>256</v>
      </c>
      <c r="B20" s="1">
        <f>SUM(C20:F20)</f>
        <v>8522</v>
      </c>
      <c r="C20" s="1">
        <v>120</v>
      </c>
      <c r="D20" s="1">
        <f>H20</f>
        <v>5856</v>
      </c>
      <c r="E20" s="1">
        <v>1636</v>
      </c>
      <c r="F20" s="1">
        <v>910</v>
      </c>
      <c r="G20" s="1"/>
      <c r="H20" s="1">
        <f>SUM(I20:L20)</f>
        <v>5856</v>
      </c>
      <c r="I20" s="1">
        <v>635</v>
      </c>
      <c r="J20" s="1">
        <v>2238</v>
      </c>
      <c r="K20" s="1">
        <v>2714</v>
      </c>
      <c r="L20" s="1">
        <v>269</v>
      </c>
    </row>
    <row r="21" spans="1:12" x14ac:dyDescent="0.2">
      <c r="A21" s="2" t="s">
        <v>257</v>
      </c>
      <c r="B21" s="1">
        <f>SUM(C21:F21)</f>
        <v>11992</v>
      </c>
      <c r="C21" s="1">
        <v>1162</v>
      </c>
      <c r="D21" s="1">
        <f>H21</f>
        <v>7035</v>
      </c>
      <c r="E21" s="1">
        <v>2895</v>
      </c>
      <c r="F21" s="1">
        <v>900</v>
      </c>
      <c r="G21" s="1"/>
      <c r="H21" s="1">
        <f>SUM(I21:L21)</f>
        <v>7035</v>
      </c>
      <c r="I21" s="1">
        <v>203</v>
      </c>
      <c r="J21" s="1">
        <v>1414</v>
      </c>
      <c r="K21" s="1">
        <v>4331</v>
      </c>
      <c r="L21" s="1">
        <v>1087</v>
      </c>
    </row>
    <row r="22" spans="1:12" x14ac:dyDescent="0.2">
      <c r="A22" s="2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2" x14ac:dyDescent="0.2">
      <c r="A23" s="2" t="s">
        <v>313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2" x14ac:dyDescent="0.2">
      <c r="A24" s="2" t="s">
        <v>248</v>
      </c>
      <c r="B24" s="1">
        <f>SUM(C24:F24)</f>
        <v>33774</v>
      </c>
      <c r="C24" s="1">
        <f>SUM(C25:C39)</f>
        <v>4402</v>
      </c>
      <c r="D24" s="1">
        <f>H24</f>
        <v>18739</v>
      </c>
      <c r="E24" s="1">
        <f>SUM(E25:E39)</f>
        <v>7289</v>
      </c>
      <c r="F24" s="1">
        <f>SUM(F25:F39)</f>
        <v>3344</v>
      </c>
      <c r="G24" s="1"/>
      <c r="H24" s="1">
        <f>SUM(I24:L24)</f>
        <v>18739</v>
      </c>
      <c r="I24" s="1">
        <f>SUM(I25:I39)</f>
        <v>1333</v>
      </c>
      <c r="J24" s="1">
        <f>SUM(J25:J39)</f>
        <v>5569</v>
      </c>
      <c r="K24" s="1">
        <f>SUM(K25:K39)</f>
        <v>9589</v>
      </c>
      <c r="L24" s="1">
        <f>SUM(L25:L39)</f>
        <v>2248</v>
      </c>
    </row>
    <row r="25" spans="1:12" x14ac:dyDescent="0.2">
      <c r="A25" s="2" t="s">
        <v>249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2" x14ac:dyDescent="0.2">
      <c r="A26" s="2" t="s">
        <v>250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2" x14ac:dyDescent="0.2">
      <c r="A27" s="2" t="s">
        <v>251</v>
      </c>
      <c r="B27" s="1">
        <f>SUM(C27:F27)</f>
        <v>103</v>
      </c>
      <c r="C27" s="1">
        <v>30</v>
      </c>
      <c r="D27" s="1">
        <f>H27</f>
        <v>59</v>
      </c>
      <c r="E27" s="1">
        <v>10</v>
      </c>
      <c r="F27" s="1">
        <v>4</v>
      </c>
      <c r="G27" s="1"/>
      <c r="H27" s="1">
        <f>SUM(I27:L27)</f>
        <v>59</v>
      </c>
      <c r="I27" s="1">
        <v>0</v>
      </c>
      <c r="J27" s="1">
        <v>6</v>
      </c>
      <c r="K27" s="1">
        <v>49</v>
      </c>
      <c r="L27" s="1">
        <v>4</v>
      </c>
    </row>
    <row r="28" spans="1:12" x14ac:dyDescent="0.2">
      <c r="A28" s="2" t="s">
        <v>252</v>
      </c>
      <c r="B28" s="1">
        <f>SUM(C28:F28)</f>
        <v>311</v>
      </c>
      <c r="C28" s="1">
        <v>138</v>
      </c>
      <c r="D28" s="1">
        <f>H28</f>
        <v>134</v>
      </c>
      <c r="E28" s="1">
        <v>22</v>
      </c>
      <c r="F28" s="1">
        <v>17</v>
      </c>
      <c r="G28" s="1"/>
      <c r="H28" s="1">
        <f>SUM(I28:L28)</f>
        <v>134</v>
      </c>
      <c r="I28" s="1">
        <v>7</v>
      </c>
      <c r="J28" s="1">
        <v>34</v>
      </c>
      <c r="K28" s="1">
        <v>75</v>
      </c>
      <c r="L28" s="1">
        <v>18</v>
      </c>
    </row>
    <row r="29" spans="1:12" x14ac:dyDescent="0.2">
      <c r="A29" s="2" t="s">
        <v>253</v>
      </c>
      <c r="B29" s="1">
        <f>SUM(C29:F29)</f>
        <v>3983</v>
      </c>
      <c r="C29" s="1">
        <v>1708</v>
      </c>
      <c r="D29" s="1">
        <f>H29</f>
        <v>1113</v>
      </c>
      <c r="E29" s="1">
        <v>619</v>
      </c>
      <c r="F29" s="1">
        <v>543</v>
      </c>
      <c r="G29" s="1"/>
      <c r="H29" s="1">
        <f>SUM(I29:L29)</f>
        <v>1113</v>
      </c>
      <c r="I29" s="1">
        <v>82</v>
      </c>
      <c r="J29" s="1">
        <v>435</v>
      </c>
      <c r="K29" s="1">
        <v>458</v>
      </c>
      <c r="L29" s="1">
        <v>138</v>
      </c>
    </row>
    <row r="30" spans="1:12" x14ac:dyDescent="0.2">
      <c r="A30" s="2" t="s">
        <v>254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2" x14ac:dyDescent="0.2">
      <c r="A31" s="2" t="s">
        <v>251</v>
      </c>
      <c r="B31" s="1">
        <f>SUM(C31:F31)</f>
        <v>31</v>
      </c>
      <c r="C31" s="1">
        <v>0</v>
      </c>
      <c r="D31" s="1">
        <f>H31</f>
        <v>21</v>
      </c>
      <c r="E31" s="1">
        <v>6</v>
      </c>
      <c r="F31" s="1">
        <v>4</v>
      </c>
      <c r="G31" s="1"/>
      <c r="H31" s="1">
        <f>SUM(I31:L31)</f>
        <v>21</v>
      </c>
      <c r="I31" s="1">
        <v>0</v>
      </c>
      <c r="J31" s="1">
        <v>8</v>
      </c>
      <c r="K31" s="1">
        <v>7</v>
      </c>
      <c r="L31" s="1">
        <v>6</v>
      </c>
    </row>
    <row r="32" spans="1:12" x14ac:dyDescent="0.2">
      <c r="A32" s="2" t="s">
        <v>252</v>
      </c>
      <c r="B32" s="1">
        <f>SUM(C32:F32)</f>
        <v>96</v>
      </c>
      <c r="C32" s="1">
        <v>13</v>
      </c>
      <c r="D32" s="1">
        <f>H32</f>
        <v>53</v>
      </c>
      <c r="E32" s="1">
        <v>17</v>
      </c>
      <c r="F32" s="1">
        <v>13</v>
      </c>
      <c r="G32" s="1"/>
      <c r="H32" s="1">
        <f>SUM(I32:L32)</f>
        <v>53</v>
      </c>
      <c r="I32" s="1">
        <v>2</v>
      </c>
      <c r="J32" s="1">
        <v>6</v>
      </c>
      <c r="K32" s="1">
        <v>37</v>
      </c>
      <c r="L32" s="1">
        <v>8</v>
      </c>
    </row>
    <row r="33" spans="1:12" x14ac:dyDescent="0.2">
      <c r="A33" s="2" t="s">
        <v>253</v>
      </c>
      <c r="B33" s="1">
        <f>SUM(C33:F33)</f>
        <v>923</v>
      </c>
      <c r="C33" s="1">
        <v>69</v>
      </c>
      <c r="D33" s="1">
        <f>H33</f>
        <v>376</v>
      </c>
      <c r="E33" s="1">
        <v>144</v>
      </c>
      <c r="F33" s="1">
        <v>334</v>
      </c>
      <c r="G33" s="1"/>
      <c r="H33" s="1">
        <f>SUM(I33:L33)</f>
        <v>376</v>
      </c>
      <c r="I33" s="1">
        <v>9</v>
      </c>
      <c r="J33" s="1">
        <v>171</v>
      </c>
      <c r="K33" s="1">
        <v>106</v>
      </c>
      <c r="L33" s="1">
        <v>90</v>
      </c>
    </row>
    <row r="34" spans="1:12" x14ac:dyDescent="0.2">
      <c r="A34" s="2" t="s">
        <v>255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2" x14ac:dyDescent="0.2">
      <c r="A35" s="2" t="s">
        <v>256</v>
      </c>
      <c r="B35" s="1">
        <f>SUM(C35:F35)</f>
        <v>108</v>
      </c>
      <c r="C35" s="1">
        <v>1</v>
      </c>
      <c r="D35" s="1">
        <f>H35</f>
        <v>80</v>
      </c>
      <c r="E35" s="1">
        <v>16</v>
      </c>
      <c r="F35" s="1">
        <v>11</v>
      </c>
      <c r="G35" s="1"/>
      <c r="H35" s="1">
        <f>SUM(I35:L35)</f>
        <v>80</v>
      </c>
      <c r="I35" s="1">
        <v>0</v>
      </c>
      <c r="J35" s="1">
        <v>3</v>
      </c>
      <c r="K35" s="1">
        <v>65</v>
      </c>
      <c r="L35" s="1">
        <v>12</v>
      </c>
    </row>
    <row r="36" spans="1:12" x14ac:dyDescent="0.2">
      <c r="A36" s="2" t="s">
        <v>257</v>
      </c>
      <c r="B36" s="1">
        <f>SUM(C36:F36)</f>
        <v>433</v>
      </c>
      <c r="C36" s="1">
        <v>80</v>
      </c>
      <c r="D36" s="1">
        <f>H36</f>
        <v>317</v>
      </c>
      <c r="E36" s="1">
        <v>21</v>
      </c>
      <c r="F36" s="1">
        <v>15</v>
      </c>
      <c r="G36" s="1"/>
      <c r="H36" s="1">
        <f>SUM(I36:L36)</f>
        <v>317</v>
      </c>
      <c r="I36" s="1">
        <v>0</v>
      </c>
      <c r="J36" s="1">
        <v>56</v>
      </c>
      <c r="K36" s="1">
        <v>223</v>
      </c>
      <c r="L36" s="1">
        <v>38</v>
      </c>
    </row>
    <row r="37" spans="1:12" x14ac:dyDescent="0.2">
      <c r="A37" s="2" t="s">
        <v>258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2" x14ac:dyDescent="0.2">
      <c r="A38" s="2" t="s">
        <v>256</v>
      </c>
      <c r="B38" s="1">
        <f>SUM(C38:F38)</f>
        <v>6713</v>
      </c>
      <c r="C38" s="1">
        <v>21</v>
      </c>
      <c r="D38" s="1">
        <f>H38</f>
        <v>4150</v>
      </c>
      <c r="E38" s="1">
        <v>1232</v>
      </c>
      <c r="F38" s="1">
        <v>1310</v>
      </c>
      <c r="G38" s="1"/>
      <c r="H38" s="1">
        <f>SUM(I38:L38)</f>
        <v>4150</v>
      </c>
      <c r="I38" s="1">
        <v>22</v>
      </c>
      <c r="J38" s="1">
        <v>1748</v>
      </c>
      <c r="K38" s="1">
        <v>2080</v>
      </c>
      <c r="L38" s="1">
        <v>300</v>
      </c>
    </row>
    <row r="39" spans="1:12" x14ac:dyDescent="0.2">
      <c r="A39" s="2" t="s">
        <v>257</v>
      </c>
      <c r="B39" s="1">
        <f>SUM(C39:F39)</f>
        <v>21073</v>
      </c>
      <c r="C39" s="1">
        <v>2342</v>
      </c>
      <c r="D39" s="1">
        <f>H39</f>
        <v>12436</v>
      </c>
      <c r="E39" s="1">
        <v>5202</v>
      </c>
      <c r="F39" s="1">
        <v>1093</v>
      </c>
      <c r="G39" s="1"/>
      <c r="H39" s="1">
        <f>SUM(I39:L39)</f>
        <v>12436</v>
      </c>
      <c r="I39" s="1">
        <v>1211</v>
      </c>
      <c r="J39" s="1">
        <v>3102</v>
      </c>
      <c r="K39" s="1">
        <v>6489</v>
      </c>
      <c r="L39" s="1">
        <v>1634</v>
      </c>
    </row>
    <row r="40" spans="1:12" x14ac:dyDescent="0.2">
      <c r="A40" s="2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2" x14ac:dyDescent="0.2">
      <c r="A41" s="2" t="s">
        <v>260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2" x14ac:dyDescent="0.2">
      <c r="A42" s="2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2" x14ac:dyDescent="0.2">
      <c r="A43" s="2" t="s">
        <v>29</v>
      </c>
      <c r="B43" s="1">
        <f>SUM(C43:F43)</f>
        <v>32448</v>
      </c>
      <c r="C43" s="1">
        <f>SUM(C44:C47)</f>
        <v>5197</v>
      </c>
      <c r="D43" s="1">
        <f>SUM(D44:D47)</f>
        <v>15047</v>
      </c>
      <c r="E43" s="1">
        <f>SUM(E44:E47)</f>
        <v>8545</v>
      </c>
      <c r="F43" s="1">
        <f>SUM(F44:F47)</f>
        <v>3659</v>
      </c>
      <c r="G43" s="1"/>
      <c r="H43" s="1">
        <f>SUM(I43:L43)</f>
        <v>18863</v>
      </c>
      <c r="I43" s="1">
        <f>SUM(I44:I47)</f>
        <v>1397</v>
      </c>
      <c r="J43" s="1">
        <f>SUM(J44:J47)</f>
        <v>5590</v>
      </c>
      <c r="K43" s="1">
        <f>SUM(K44:K47)</f>
        <v>9609</v>
      </c>
      <c r="L43" s="1">
        <f>SUM(L44:L47)</f>
        <v>2267</v>
      </c>
    </row>
    <row r="44" spans="1:12" x14ac:dyDescent="0.2">
      <c r="A44" s="2" t="s">
        <v>261</v>
      </c>
      <c r="B44" s="1">
        <f>SUM(C44:F44)</f>
        <v>11422</v>
      </c>
      <c r="C44" s="1">
        <v>3966</v>
      </c>
      <c r="D44" s="1">
        <v>2653</v>
      </c>
      <c r="E44" s="1">
        <v>3611</v>
      </c>
      <c r="F44" s="1">
        <v>1192</v>
      </c>
      <c r="G44" s="1"/>
      <c r="H44" s="1">
        <f>SUM(I44:L44)</f>
        <v>7934</v>
      </c>
      <c r="I44" s="1">
        <v>478</v>
      </c>
      <c r="J44" s="1">
        <v>2653</v>
      </c>
      <c r="K44" s="1">
        <v>3611</v>
      </c>
      <c r="L44" s="1">
        <v>1192</v>
      </c>
    </row>
    <row r="45" spans="1:12" x14ac:dyDescent="0.2">
      <c r="A45" s="2" t="s">
        <v>262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2" x14ac:dyDescent="0.2">
      <c r="A46" s="2" t="s">
        <v>263</v>
      </c>
      <c r="B46" s="1">
        <f>SUM(C46:F46)</f>
        <v>14055</v>
      </c>
      <c r="C46" s="1">
        <v>67</v>
      </c>
      <c r="D46" s="1">
        <v>7934</v>
      </c>
      <c r="E46" s="1">
        <v>4068</v>
      </c>
      <c r="F46" s="1">
        <v>1986</v>
      </c>
      <c r="G46" s="1"/>
      <c r="H46" s="1">
        <f>SUM(I46:L46)</f>
        <v>4460</v>
      </c>
      <c r="I46" s="1">
        <v>14</v>
      </c>
      <c r="J46" s="1">
        <v>1968</v>
      </c>
      <c r="K46" s="1">
        <v>2126</v>
      </c>
      <c r="L46" s="1">
        <v>352</v>
      </c>
    </row>
    <row r="47" spans="1:12" x14ac:dyDescent="0.2">
      <c r="A47" s="2" t="s">
        <v>264</v>
      </c>
      <c r="B47" s="1">
        <f>SUM(C47:F47)</f>
        <v>6971</v>
      </c>
      <c r="C47" s="1">
        <v>1164</v>
      </c>
      <c r="D47" s="1">
        <v>4460</v>
      </c>
      <c r="E47" s="1">
        <v>866</v>
      </c>
      <c r="F47" s="1">
        <v>481</v>
      </c>
      <c r="G47" s="1"/>
      <c r="H47" s="1">
        <f>SUM(I47:L47)</f>
        <v>6469</v>
      </c>
      <c r="I47" s="1">
        <v>905</v>
      </c>
      <c r="J47" s="1">
        <v>969</v>
      </c>
      <c r="K47" s="1">
        <v>3872</v>
      </c>
      <c r="L47" s="1">
        <v>723</v>
      </c>
    </row>
    <row r="48" spans="1:12" x14ac:dyDescent="0.2">
      <c r="A48" s="2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2" x14ac:dyDescent="0.2">
      <c r="A49" s="2" t="s">
        <v>265</v>
      </c>
      <c r="B49" s="1">
        <f>SUM(C49:F49)</f>
        <v>33774</v>
      </c>
      <c r="C49" s="1">
        <f>SUM(C50:C53)</f>
        <v>4402</v>
      </c>
      <c r="D49" s="1">
        <f>SUM(D50:D53)</f>
        <v>18739</v>
      </c>
      <c r="E49" s="1">
        <f>SUM(E50:E53)</f>
        <v>7289</v>
      </c>
      <c r="F49" s="1">
        <f>SUM(F50:F53)</f>
        <v>3344</v>
      </c>
      <c r="G49" s="1"/>
      <c r="H49" s="1">
        <f>SUM(I49:L49)</f>
        <v>18739</v>
      </c>
      <c r="I49" s="1">
        <f>SUM(I50:I53)</f>
        <v>1333</v>
      </c>
      <c r="J49" s="1">
        <f>SUM(J50:J53)</f>
        <v>5569</v>
      </c>
      <c r="K49" s="1">
        <f>SUM(K50:K53)</f>
        <v>9589</v>
      </c>
      <c r="L49" s="1">
        <f>SUM(L50:L53)</f>
        <v>2248</v>
      </c>
    </row>
    <row r="50" spans="1:12" x14ac:dyDescent="0.2">
      <c r="A50" s="2" t="s">
        <v>261</v>
      </c>
      <c r="B50" s="1">
        <f>SUM(C50:F50)</f>
        <v>7718</v>
      </c>
      <c r="C50" s="1">
        <v>2107</v>
      </c>
      <c r="D50" s="1">
        <v>2971</v>
      </c>
      <c r="E50" s="1">
        <v>1597</v>
      </c>
      <c r="F50" s="1">
        <v>1043</v>
      </c>
      <c r="G50" s="1"/>
      <c r="H50" s="1">
        <f>SUM(I50:L50)</f>
        <v>2971</v>
      </c>
      <c r="I50" s="1">
        <v>89</v>
      </c>
      <c r="J50" s="1">
        <v>1026</v>
      </c>
      <c r="K50" s="1">
        <v>1373</v>
      </c>
      <c r="L50" s="1">
        <v>483</v>
      </c>
    </row>
    <row r="51" spans="1:12" x14ac:dyDescent="0.2">
      <c r="A51" s="2" t="s">
        <v>262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2" x14ac:dyDescent="0.2">
      <c r="A52" s="2" t="s">
        <v>263</v>
      </c>
      <c r="B52" s="1">
        <f>SUM(C52:F52)</f>
        <v>6776</v>
      </c>
      <c r="C52" s="1">
        <v>27</v>
      </c>
      <c r="D52" s="1">
        <v>4786</v>
      </c>
      <c r="E52" s="1">
        <v>1147</v>
      </c>
      <c r="F52" s="1">
        <v>816</v>
      </c>
      <c r="G52" s="1"/>
      <c r="H52" s="1">
        <f>SUM(I52:L52)</f>
        <v>4786</v>
      </c>
      <c r="I52" s="1">
        <v>63</v>
      </c>
      <c r="J52" s="1">
        <v>2292</v>
      </c>
      <c r="K52" s="1">
        <v>1673</v>
      </c>
      <c r="L52" s="1">
        <v>758</v>
      </c>
    </row>
    <row r="53" spans="1:12" x14ac:dyDescent="0.2">
      <c r="A53" s="2" t="s">
        <v>264</v>
      </c>
      <c r="B53" s="1">
        <f>SUM(C53:F53)</f>
        <v>19280</v>
      </c>
      <c r="C53" s="1">
        <v>2268</v>
      </c>
      <c r="D53" s="1">
        <v>10982</v>
      </c>
      <c r="E53" s="1">
        <v>4545</v>
      </c>
      <c r="F53" s="1">
        <v>1485</v>
      </c>
      <c r="G53" s="1"/>
      <c r="H53" s="1">
        <f>SUM(I53:L53)</f>
        <v>10982</v>
      </c>
      <c r="I53" s="1">
        <v>1181</v>
      </c>
      <c r="J53" s="1">
        <v>2251</v>
      </c>
      <c r="K53" s="1">
        <v>6543</v>
      </c>
      <c r="L53" s="1">
        <v>1007</v>
      </c>
    </row>
    <row r="54" spans="1:12" x14ac:dyDescent="0.2">
      <c r="A54" s="12" t="s">
        <v>285</v>
      </c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</row>
    <row r="55" spans="1:12" x14ac:dyDescent="0.2">
      <c r="A55" s="2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</sheetData>
  <mergeCells count="1">
    <mergeCell ref="A54:L54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300B8B-B4FE-4CE4-A60B-21DBD88E9AD4}">
  <dimension ref="A1:L16"/>
  <sheetViews>
    <sheetView view="pageBreakPreview" zoomScale="125" zoomScaleNormal="100" zoomScaleSheetLayoutView="125" workbookViewId="0">
      <selection activeCell="A2" sqref="A2"/>
    </sheetView>
  </sheetViews>
  <sheetFormatPr defaultRowHeight="10.199999999999999" x14ac:dyDescent="0.2"/>
  <cols>
    <col min="1" max="1" width="18.6640625" style="5" customWidth="1"/>
    <col min="2" max="12" width="5.5546875" style="5" customWidth="1"/>
    <col min="13" max="16384" width="8.88671875" style="5"/>
  </cols>
  <sheetData>
    <row r="1" spans="1:12" x14ac:dyDescent="0.2">
      <c r="A1" s="5" t="s">
        <v>301</v>
      </c>
    </row>
    <row r="2" spans="1:12" x14ac:dyDescent="0.2">
      <c r="A2" s="9" t="s">
        <v>287</v>
      </c>
      <c r="B2" s="10" t="s">
        <v>0</v>
      </c>
      <c r="C2" s="10" t="s">
        <v>80</v>
      </c>
      <c r="D2" s="10" t="s">
        <v>2</v>
      </c>
      <c r="E2" s="10" t="s">
        <v>286</v>
      </c>
      <c r="F2" s="10" t="s">
        <v>4</v>
      </c>
      <c r="G2" s="10"/>
      <c r="H2" s="10" t="s">
        <v>2</v>
      </c>
      <c r="I2" s="10" t="s">
        <v>5</v>
      </c>
      <c r="J2" s="10" t="s">
        <v>6</v>
      </c>
      <c r="K2" s="10" t="s">
        <v>7</v>
      </c>
      <c r="L2" s="11" t="s">
        <v>8</v>
      </c>
    </row>
    <row r="3" spans="1:12" x14ac:dyDescent="0.2">
      <c r="A3" s="2" t="s">
        <v>95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2" x14ac:dyDescent="0.2">
      <c r="A4" s="2" t="s">
        <v>10</v>
      </c>
      <c r="B4" s="1">
        <f>SUM(C4:F4)</f>
        <v>11012</v>
      </c>
      <c r="C4" s="1">
        <f>SUM(C5:C15)</f>
        <v>1327</v>
      </c>
      <c r="D4" s="1">
        <f>H4</f>
        <v>6115</v>
      </c>
      <c r="E4" s="1">
        <f>SUM(E5:E15)</f>
        <v>2321</v>
      </c>
      <c r="F4" s="1">
        <f>SUM(F5:F15)</f>
        <v>1249</v>
      </c>
      <c r="G4" s="1"/>
      <c r="H4" s="1">
        <f>SUM(I4:L4)</f>
        <v>6115</v>
      </c>
      <c r="I4" s="1">
        <f>SUM(I5:I15)</f>
        <v>454</v>
      </c>
      <c r="J4" s="1">
        <f>SUM(J5:J15)</f>
        <v>1884</v>
      </c>
      <c r="K4" s="1">
        <f>SUM(K5:K15)</f>
        <v>3159</v>
      </c>
      <c r="L4" s="1">
        <f>SUM(L5:L15)</f>
        <v>618</v>
      </c>
    </row>
    <row r="5" spans="1:12" x14ac:dyDescent="0.2">
      <c r="A5" s="2" t="s">
        <v>92</v>
      </c>
      <c r="B5" s="1">
        <f>SUM(C5:F5)</f>
        <v>9</v>
      </c>
      <c r="C5" s="1">
        <v>2</v>
      </c>
      <c r="D5" s="1">
        <v>0</v>
      </c>
      <c r="E5" s="1">
        <v>0</v>
      </c>
      <c r="F5" s="1">
        <v>7</v>
      </c>
      <c r="G5" s="1"/>
      <c r="H5" s="1">
        <f>SUM(I5:L5)</f>
        <v>0</v>
      </c>
      <c r="I5" s="1"/>
      <c r="J5" s="1"/>
      <c r="K5" s="1"/>
      <c r="L5" s="1"/>
    </row>
    <row r="6" spans="1:12" x14ac:dyDescent="0.2">
      <c r="A6" s="2" t="s">
        <v>93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7" spans="1:12" x14ac:dyDescent="0.2">
      <c r="A7" s="2" t="s">
        <v>94</v>
      </c>
      <c r="B7" s="1">
        <f>SUM(C7:F7)</f>
        <v>4792</v>
      </c>
      <c r="C7" s="1">
        <v>836</v>
      </c>
      <c r="D7" s="1">
        <f t="shared" ref="D7:D15" si="0">H7</f>
        <v>2265</v>
      </c>
      <c r="E7" s="1">
        <v>995</v>
      </c>
      <c r="F7" s="1">
        <v>696</v>
      </c>
      <c r="G7" s="1"/>
      <c r="H7" s="1">
        <f>SUM(I7:L7)</f>
        <v>2265</v>
      </c>
      <c r="I7" s="1">
        <v>174</v>
      </c>
      <c r="J7" s="1">
        <v>566</v>
      </c>
      <c r="K7" s="1">
        <v>1190</v>
      </c>
      <c r="L7" s="1">
        <v>335</v>
      </c>
    </row>
    <row r="8" spans="1:12" x14ac:dyDescent="0.2">
      <c r="A8" s="2" t="s">
        <v>96</v>
      </c>
      <c r="B8" s="1"/>
      <c r="C8" s="1"/>
      <c r="D8" s="1">
        <f t="shared" si="0"/>
        <v>0</v>
      </c>
      <c r="E8" s="1"/>
      <c r="F8" s="1"/>
      <c r="G8" s="1"/>
      <c r="H8" s="1"/>
      <c r="I8" s="1"/>
      <c r="J8" s="1"/>
      <c r="K8" s="1"/>
      <c r="L8" s="1"/>
    </row>
    <row r="9" spans="1:12" x14ac:dyDescent="0.2">
      <c r="A9" s="2" t="s">
        <v>100</v>
      </c>
      <c r="B9" s="1">
        <f>SUM(C9:F9)</f>
        <v>269</v>
      </c>
      <c r="C9" s="1">
        <v>100</v>
      </c>
      <c r="D9" s="1">
        <f t="shared" si="0"/>
        <v>89</v>
      </c>
      <c r="E9" s="1">
        <v>23</v>
      </c>
      <c r="F9" s="1">
        <v>57</v>
      </c>
      <c r="G9" s="1"/>
      <c r="H9" s="1">
        <f>SUM(I9:L9)</f>
        <v>89</v>
      </c>
      <c r="I9" s="1">
        <v>8</v>
      </c>
      <c r="J9" s="1">
        <v>23</v>
      </c>
      <c r="K9" s="1">
        <v>36</v>
      </c>
      <c r="L9" s="1">
        <v>22</v>
      </c>
    </row>
    <row r="10" spans="1:12" x14ac:dyDescent="0.2">
      <c r="A10" s="2" t="s">
        <v>97</v>
      </c>
      <c r="B10" s="1">
        <f>SUM(C10:F10)</f>
        <v>44</v>
      </c>
      <c r="C10" s="1">
        <v>6</v>
      </c>
      <c r="D10" s="1">
        <f t="shared" si="0"/>
        <v>26</v>
      </c>
      <c r="E10" s="1">
        <v>4</v>
      </c>
      <c r="F10" s="1">
        <v>8</v>
      </c>
      <c r="G10" s="1"/>
      <c r="H10" s="1">
        <f>SUM(I10:L10)</f>
        <v>26</v>
      </c>
      <c r="I10" s="1">
        <v>0</v>
      </c>
      <c r="J10" s="1">
        <v>11</v>
      </c>
      <c r="K10" s="1">
        <v>12</v>
      </c>
      <c r="L10" s="1">
        <v>3</v>
      </c>
    </row>
    <row r="11" spans="1:12" x14ac:dyDescent="0.2">
      <c r="A11" s="2" t="s">
        <v>98</v>
      </c>
      <c r="B11" s="1">
        <f>SUM(C11:F11)</f>
        <v>645</v>
      </c>
      <c r="C11" s="1">
        <v>42</v>
      </c>
      <c r="D11" s="1">
        <f t="shared" si="0"/>
        <v>337</v>
      </c>
      <c r="E11" s="1">
        <v>114</v>
      </c>
      <c r="F11" s="1">
        <v>152</v>
      </c>
      <c r="G11" s="1"/>
      <c r="H11" s="1">
        <f>SUM(I11:L11)</f>
        <v>337</v>
      </c>
      <c r="I11" s="1">
        <v>66</v>
      </c>
      <c r="J11" s="1">
        <v>80</v>
      </c>
      <c r="K11" s="1">
        <v>136</v>
      </c>
      <c r="L11" s="1">
        <v>55</v>
      </c>
    </row>
    <row r="12" spans="1:12" x14ac:dyDescent="0.2">
      <c r="A12" s="2" t="s">
        <v>99</v>
      </c>
      <c r="B12" s="1"/>
      <c r="C12" s="1"/>
      <c r="D12" s="1">
        <f t="shared" si="0"/>
        <v>0</v>
      </c>
      <c r="E12" s="1"/>
      <c r="F12" s="1"/>
      <c r="G12" s="1"/>
      <c r="H12" s="1"/>
      <c r="I12" s="1"/>
      <c r="J12" s="1"/>
      <c r="K12" s="1"/>
      <c r="L12" s="1"/>
    </row>
    <row r="13" spans="1:12" x14ac:dyDescent="0.2">
      <c r="A13" s="2" t="s">
        <v>100</v>
      </c>
      <c r="B13" s="1">
        <f>SUM(C13:F13)</f>
        <v>438</v>
      </c>
      <c r="C13" s="1">
        <v>125</v>
      </c>
      <c r="D13" s="1">
        <f t="shared" si="0"/>
        <v>196</v>
      </c>
      <c r="E13" s="1">
        <v>60</v>
      </c>
      <c r="F13" s="1">
        <v>57</v>
      </c>
      <c r="G13" s="1"/>
      <c r="H13" s="1">
        <f>SUM(I13:L13)</f>
        <v>196</v>
      </c>
      <c r="I13" s="1">
        <v>10</v>
      </c>
      <c r="J13" s="1">
        <v>59</v>
      </c>
      <c r="K13" s="1">
        <v>113</v>
      </c>
      <c r="L13" s="1">
        <v>14</v>
      </c>
    </row>
    <row r="14" spans="1:12" x14ac:dyDescent="0.2">
      <c r="A14" s="2" t="s">
        <v>97</v>
      </c>
      <c r="B14" s="1">
        <f>SUM(C14:F14)</f>
        <v>247</v>
      </c>
      <c r="C14" s="1">
        <v>15</v>
      </c>
      <c r="D14" s="1">
        <f t="shared" si="0"/>
        <v>153</v>
      </c>
      <c r="E14" s="1">
        <v>70</v>
      </c>
      <c r="F14" s="1">
        <v>9</v>
      </c>
      <c r="G14" s="1"/>
      <c r="H14" s="1">
        <f>SUM(I14:L14)</f>
        <v>153</v>
      </c>
      <c r="I14" s="1">
        <v>2</v>
      </c>
      <c r="J14" s="1">
        <v>45</v>
      </c>
      <c r="K14" s="1">
        <v>95</v>
      </c>
      <c r="L14" s="1">
        <v>11</v>
      </c>
    </row>
    <row r="15" spans="1:12" x14ac:dyDescent="0.2">
      <c r="A15" s="2" t="s">
        <v>98</v>
      </c>
      <c r="B15" s="1">
        <f>SUM(C15:F15)</f>
        <v>4568</v>
      </c>
      <c r="C15" s="1">
        <v>201</v>
      </c>
      <c r="D15" s="1">
        <f t="shared" si="0"/>
        <v>3049</v>
      </c>
      <c r="E15" s="1">
        <v>1055</v>
      </c>
      <c r="F15" s="1">
        <v>263</v>
      </c>
      <c r="G15" s="1"/>
      <c r="H15" s="1">
        <f>SUM(I15:L15)</f>
        <v>3049</v>
      </c>
      <c r="I15" s="1">
        <v>194</v>
      </c>
      <c r="J15" s="1">
        <v>1100</v>
      </c>
      <c r="K15" s="1">
        <v>1577</v>
      </c>
      <c r="L15" s="1">
        <v>178</v>
      </c>
    </row>
    <row r="16" spans="1:12" x14ac:dyDescent="0.2">
      <c r="A16" s="12" t="s">
        <v>285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</row>
  </sheetData>
  <mergeCells count="1">
    <mergeCell ref="A16:L16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CA2FFD-8BBB-4584-A833-5EF63456F880}">
  <dimension ref="A1:L23"/>
  <sheetViews>
    <sheetView view="pageBreakPreview" zoomScale="125" zoomScaleNormal="100" zoomScaleSheetLayoutView="125" workbookViewId="0">
      <selection activeCell="A2" sqref="A2"/>
    </sheetView>
  </sheetViews>
  <sheetFormatPr defaultRowHeight="10.199999999999999" x14ac:dyDescent="0.2"/>
  <cols>
    <col min="1" max="1" width="18.6640625" style="5" customWidth="1"/>
    <col min="2" max="12" width="5.5546875" style="5" customWidth="1"/>
    <col min="13" max="16384" width="8.88671875" style="5"/>
  </cols>
  <sheetData>
    <row r="1" spans="1:12" x14ac:dyDescent="0.2">
      <c r="A1" s="5" t="s">
        <v>302</v>
      </c>
    </row>
    <row r="2" spans="1:12" x14ac:dyDescent="0.2">
      <c r="A2" s="9"/>
      <c r="B2" s="10" t="s">
        <v>0</v>
      </c>
      <c r="C2" s="10" t="s">
        <v>80</v>
      </c>
      <c r="D2" s="10" t="s">
        <v>2</v>
      </c>
      <c r="E2" s="10" t="s">
        <v>286</v>
      </c>
      <c r="F2" s="10" t="s">
        <v>4</v>
      </c>
      <c r="G2" s="10"/>
      <c r="H2" s="10" t="s">
        <v>2</v>
      </c>
      <c r="I2" s="10" t="s">
        <v>5</v>
      </c>
      <c r="J2" s="10" t="s">
        <v>6</v>
      </c>
      <c r="K2" s="10" t="s">
        <v>7</v>
      </c>
      <c r="L2" s="11" t="s">
        <v>8</v>
      </c>
    </row>
    <row r="3" spans="1:12" x14ac:dyDescent="0.2">
      <c r="A3" s="2" t="s">
        <v>145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2" x14ac:dyDescent="0.2">
      <c r="A4" s="2"/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2" x14ac:dyDescent="0.2">
      <c r="A5" s="2" t="s">
        <v>10</v>
      </c>
      <c r="B5" s="1">
        <f t="shared" ref="B5:B21" si="0">SUM(C5:F5)</f>
        <v>20500</v>
      </c>
      <c r="C5" s="1">
        <f>SUM(C6:C21)</f>
        <v>5941</v>
      </c>
      <c r="D5" s="1">
        <f>H5</f>
        <v>8120</v>
      </c>
      <c r="E5" s="1">
        <f>SUM(E6:E21)</f>
        <v>3694</v>
      </c>
      <c r="F5" s="1">
        <f>SUM(F6:F21)</f>
        <v>2745</v>
      </c>
      <c r="G5" s="1"/>
      <c r="H5" s="1">
        <f t="shared" ref="H5:H21" si="1">SUM(I5:L5)</f>
        <v>8120</v>
      </c>
      <c r="I5" s="1">
        <f>SUM(I6:I21)</f>
        <v>658</v>
      </c>
      <c r="J5" s="1">
        <f>SUM(J6:J21)</f>
        <v>2657</v>
      </c>
      <c r="K5" s="1">
        <f>SUM(K6:K21)</f>
        <v>3581</v>
      </c>
      <c r="L5" s="1">
        <f>SUM(L6:L21)</f>
        <v>1224</v>
      </c>
    </row>
    <row r="6" spans="1:12" x14ac:dyDescent="0.2">
      <c r="A6" s="2" t="s">
        <v>146</v>
      </c>
      <c r="B6" s="1">
        <f t="shared" si="0"/>
        <v>446</v>
      </c>
      <c r="C6" s="1">
        <v>126</v>
      </c>
      <c r="D6" s="1">
        <v>197</v>
      </c>
      <c r="E6" s="1">
        <v>42</v>
      </c>
      <c r="F6" s="1">
        <v>81</v>
      </c>
      <c r="G6" s="1"/>
      <c r="H6" s="1">
        <f t="shared" si="1"/>
        <v>197</v>
      </c>
      <c r="I6" s="1">
        <v>15</v>
      </c>
      <c r="J6" s="1">
        <v>101</v>
      </c>
      <c r="K6" s="1">
        <v>60</v>
      </c>
      <c r="L6" s="1">
        <v>21</v>
      </c>
    </row>
    <row r="7" spans="1:12" x14ac:dyDescent="0.2">
      <c r="A7" s="2" t="s">
        <v>147</v>
      </c>
      <c r="B7" s="1">
        <f t="shared" si="0"/>
        <v>2793</v>
      </c>
      <c r="C7" s="1">
        <v>1000</v>
      </c>
      <c r="D7" s="1">
        <v>945</v>
      </c>
      <c r="E7" s="1">
        <v>372</v>
      </c>
      <c r="F7" s="1">
        <v>476</v>
      </c>
      <c r="G7" s="1"/>
      <c r="H7" s="1">
        <f t="shared" si="1"/>
        <v>945</v>
      </c>
      <c r="I7" s="1">
        <v>89</v>
      </c>
      <c r="J7" s="1">
        <v>365</v>
      </c>
      <c r="K7" s="1">
        <v>356</v>
      </c>
      <c r="L7" s="1">
        <v>135</v>
      </c>
    </row>
    <row r="8" spans="1:12" x14ac:dyDescent="0.2">
      <c r="A8" s="2" t="s">
        <v>148</v>
      </c>
      <c r="B8" s="1">
        <f t="shared" si="0"/>
        <v>282</v>
      </c>
      <c r="C8" s="1">
        <v>79</v>
      </c>
      <c r="D8" s="1">
        <v>49</v>
      </c>
      <c r="E8" s="1">
        <v>94</v>
      </c>
      <c r="F8" s="1">
        <v>60</v>
      </c>
      <c r="G8" s="1"/>
      <c r="H8" s="1">
        <f t="shared" si="1"/>
        <v>49</v>
      </c>
      <c r="I8" s="1">
        <v>0</v>
      </c>
      <c r="J8" s="1">
        <v>34</v>
      </c>
      <c r="K8" s="1">
        <v>13</v>
      </c>
      <c r="L8" s="1">
        <v>2</v>
      </c>
    </row>
    <row r="9" spans="1:12" x14ac:dyDescent="0.2">
      <c r="A9" s="2" t="s">
        <v>149</v>
      </c>
      <c r="B9" s="1">
        <f t="shared" si="0"/>
        <v>136</v>
      </c>
      <c r="C9" s="1">
        <v>31</v>
      </c>
      <c r="D9" s="1">
        <v>66</v>
      </c>
      <c r="E9" s="1">
        <v>20</v>
      </c>
      <c r="F9" s="1">
        <v>19</v>
      </c>
      <c r="G9" s="1"/>
      <c r="H9" s="1">
        <f t="shared" si="1"/>
        <v>66</v>
      </c>
      <c r="I9" s="1">
        <v>0</v>
      </c>
      <c r="J9" s="1">
        <v>47</v>
      </c>
      <c r="K9" s="1">
        <v>15</v>
      </c>
      <c r="L9" s="1">
        <v>4</v>
      </c>
    </row>
    <row r="10" spans="1:12" x14ac:dyDescent="0.2">
      <c r="A10" s="2" t="s">
        <v>150</v>
      </c>
      <c r="B10" s="1">
        <f t="shared" si="0"/>
        <v>1058</v>
      </c>
      <c r="C10" s="1">
        <v>352</v>
      </c>
      <c r="D10" s="1">
        <v>299</v>
      </c>
      <c r="E10" s="1">
        <v>243</v>
      </c>
      <c r="F10" s="1">
        <v>164</v>
      </c>
      <c r="G10" s="1"/>
      <c r="H10" s="1">
        <f t="shared" si="1"/>
        <v>299</v>
      </c>
      <c r="I10" s="1">
        <v>9</v>
      </c>
      <c r="J10" s="1">
        <v>87</v>
      </c>
      <c r="K10" s="1">
        <v>156</v>
      </c>
      <c r="L10" s="1">
        <v>47</v>
      </c>
    </row>
    <row r="11" spans="1:12" x14ac:dyDescent="0.2">
      <c r="A11" s="2" t="s">
        <v>151</v>
      </c>
      <c r="B11" s="1">
        <f t="shared" si="0"/>
        <v>461</v>
      </c>
      <c r="C11" s="1">
        <v>165</v>
      </c>
      <c r="D11" s="1">
        <v>173</v>
      </c>
      <c r="E11" s="1">
        <v>59</v>
      </c>
      <c r="F11" s="1">
        <v>64</v>
      </c>
      <c r="G11" s="1"/>
      <c r="H11" s="1">
        <f t="shared" si="1"/>
        <v>173</v>
      </c>
      <c r="I11" s="1">
        <v>11</v>
      </c>
      <c r="J11" s="1">
        <v>68</v>
      </c>
      <c r="K11" s="1">
        <v>52</v>
      </c>
      <c r="L11" s="1">
        <v>42</v>
      </c>
    </row>
    <row r="12" spans="1:12" x14ac:dyDescent="0.2">
      <c r="A12" s="2" t="s">
        <v>152</v>
      </c>
      <c r="B12" s="1">
        <f t="shared" si="0"/>
        <v>719</v>
      </c>
      <c r="C12" s="1">
        <v>101</v>
      </c>
      <c r="D12" s="1">
        <v>355</v>
      </c>
      <c r="E12" s="1">
        <v>148</v>
      </c>
      <c r="F12" s="1">
        <v>115</v>
      </c>
      <c r="G12" s="1"/>
      <c r="H12" s="1">
        <f t="shared" si="1"/>
        <v>355</v>
      </c>
      <c r="I12" s="1">
        <v>20</v>
      </c>
      <c r="J12" s="1">
        <v>132</v>
      </c>
      <c r="K12" s="1">
        <v>148</v>
      </c>
      <c r="L12" s="1">
        <v>55</v>
      </c>
    </row>
    <row r="13" spans="1:12" x14ac:dyDescent="0.2">
      <c r="A13" s="2" t="s">
        <v>153</v>
      </c>
      <c r="B13" s="1">
        <f t="shared" si="0"/>
        <v>1943</v>
      </c>
      <c r="C13" s="1">
        <v>818</v>
      </c>
      <c r="D13" s="1">
        <v>509</v>
      </c>
      <c r="E13" s="1">
        <v>395</v>
      </c>
      <c r="F13" s="1">
        <v>221</v>
      </c>
      <c r="G13" s="1"/>
      <c r="H13" s="1">
        <f t="shared" si="1"/>
        <v>509</v>
      </c>
      <c r="I13" s="1">
        <v>19</v>
      </c>
      <c r="J13" s="1">
        <v>175</v>
      </c>
      <c r="K13" s="1">
        <v>237</v>
      </c>
      <c r="L13" s="1">
        <v>78</v>
      </c>
    </row>
    <row r="14" spans="1:12" x14ac:dyDescent="0.2">
      <c r="A14" s="2" t="s">
        <v>154</v>
      </c>
      <c r="B14" s="1">
        <f t="shared" si="0"/>
        <v>358</v>
      </c>
      <c r="C14" s="1">
        <v>163</v>
      </c>
      <c r="D14" s="1">
        <v>121</v>
      </c>
      <c r="E14" s="1">
        <v>29</v>
      </c>
      <c r="F14" s="1">
        <v>45</v>
      </c>
      <c r="G14" s="1"/>
      <c r="H14" s="1">
        <f t="shared" si="1"/>
        <v>121</v>
      </c>
      <c r="I14" s="1">
        <v>3</v>
      </c>
      <c r="J14" s="1">
        <v>38</v>
      </c>
      <c r="K14" s="1">
        <v>62</v>
      </c>
      <c r="L14" s="1">
        <v>18</v>
      </c>
    </row>
    <row r="15" spans="1:12" x14ac:dyDescent="0.2">
      <c r="A15" s="2" t="s">
        <v>155</v>
      </c>
      <c r="B15" s="1">
        <f t="shared" si="0"/>
        <v>945</v>
      </c>
      <c r="C15" s="1">
        <v>181</v>
      </c>
      <c r="D15" s="1">
        <v>96</v>
      </c>
      <c r="E15" s="1">
        <v>606</v>
      </c>
      <c r="F15" s="1">
        <v>62</v>
      </c>
      <c r="G15" s="1"/>
      <c r="H15" s="1">
        <f t="shared" si="1"/>
        <v>96</v>
      </c>
      <c r="I15" s="1">
        <v>4</v>
      </c>
      <c r="J15" s="1">
        <v>41</v>
      </c>
      <c r="K15" s="1">
        <v>37</v>
      </c>
      <c r="L15" s="1">
        <v>14</v>
      </c>
    </row>
    <row r="16" spans="1:12" x14ac:dyDescent="0.2">
      <c r="A16" s="2" t="s">
        <v>156</v>
      </c>
      <c r="B16" s="1">
        <f t="shared" si="0"/>
        <v>1148</v>
      </c>
      <c r="C16" s="1">
        <v>760</v>
      </c>
      <c r="D16" s="1">
        <v>240</v>
      </c>
      <c r="E16" s="1">
        <v>71</v>
      </c>
      <c r="F16" s="1">
        <v>77</v>
      </c>
      <c r="G16" s="1"/>
      <c r="H16" s="1">
        <f t="shared" si="1"/>
        <v>240</v>
      </c>
      <c r="I16" s="1">
        <v>0</v>
      </c>
      <c r="J16" s="1">
        <v>88</v>
      </c>
      <c r="K16" s="1">
        <v>131</v>
      </c>
      <c r="L16" s="1">
        <v>21</v>
      </c>
    </row>
    <row r="17" spans="1:12" x14ac:dyDescent="0.2">
      <c r="A17" s="2" t="s">
        <v>157</v>
      </c>
      <c r="B17" s="1">
        <f t="shared" si="0"/>
        <v>1144</v>
      </c>
      <c r="C17" s="1">
        <v>234</v>
      </c>
      <c r="D17" s="1">
        <v>526</v>
      </c>
      <c r="E17" s="1">
        <v>238</v>
      </c>
      <c r="F17" s="1">
        <v>146</v>
      </c>
      <c r="G17" s="1"/>
      <c r="H17" s="1">
        <f t="shared" si="1"/>
        <v>526</v>
      </c>
      <c r="I17" s="1">
        <v>47</v>
      </c>
      <c r="J17" s="1">
        <v>140</v>
      </c>
      <c r="K17" s="1">
        <v>237</v>
      </c>
      <c r="L17" s="1">
        <v>102</v>
      </c>
    </row>
    <row r="18" spans="1:12" x14ac:dyDescent="0.2">
      <c r="A18" s="2" t="s">
        <v>158</v>
      </c>
      <c r="B18" s="1">
        <f t="shared" si="0"/>
        <v>3616</v>
      </c>
      <c r="C18" s="1">
        <v>491</v>
      </c>
      <c r="D18" s="1">
        <v>1996</v>
      </c>
      <c r="E18" s="1">
        <v>554</v>
      </c>
      <c r="F18" s="1">
        <v>575</v>
      </c>
      <c r="G18" s="1"/>
      <c r="H18" s="1">
        <f t="shared" si="1"/>
        <v>1996</v>
      </c>
      <c r="I18" s="1">
        <v>209</v>
      </c>
      <c r="J18" s="1">
        <v>590</v>
      </c>
      <c r="K18" s="1">
        <v>909</v>
      </c>
      <c r="L18" s="1">
        <v>288</v>
      </c>
    </row>
    <row r="19" spans="1:12" x14ac:dyDescent="0.2">
      <c r="A19" s="2" t="s">
        <v>159</v>
      </c>
      <c r="B19" s="1">
        <f t="shared" si="0"/>
        <v>623</v>
      </c>
      <c r="C19" s="1">
        <v>170</v>
      </c>
      <c r="D19" s="1">
        <v>228</v>
      </c>
      <c r="E19" s="1">
        <v>134</v>
      </c>
      <c r="F19" s="1">
        <v>91</v>
      </c>
      <c r="G19" s="1"/>
      <c r="H19" s="1">
        <f t="shared" si="1"/>
        <v>228</v>
      </c>
      <c r="I19" s="1">
        <v>15</v>
      </c>
      <c r="J19" s="1">
        <v>100</v>
      </c>
      <c r="K19" s="1">
        <v>73</v>
      </c>
      <c r="L19" s="1">
        <v>40</v>
      </c>
    </row>
    <row r="20" spans="1:12" x14ac:dyDescent="0.2">
      <c r="A20" s="2" t="s">
        <v>160</v>
      </c>
      <c r="B20" s="1">
        <f t="shared" si="0"/>
        <v>4089</v>
      </c>
      <c r="C20" s="1">
        <v>1264</v>
      </c>
      <c r="D20" s="1">
        <v>1765</v>
      </c>
      <c r="E20" s="1">
        <v>591</v>
      </c>
      <c r="F20" s="1">
        <v>469</v>
      </c>
      <c r="G20" s="1"/>
      <c r="H20" s="1">
        <f t="shared" si="1"/>
        <v>1765</v>
      </c>
      <c r="I20" s="1">
        <v>211</v>
      </c>
      <c r="J20" s="1">
        <v>561</v>
      </c>
      <c r="K20" s="1">
        <v>701</v>
      </c>
      <c r="L20" s="1">
        <v>292</v>
      </c>
    </row>
    <row r="21" spans="1:12" x14ac:dyDescent="0.2">
      <c r="A21" s="2" t="s">
        <v>161</v>
      </c>
      <c r="B21" s="1">
        <f t="shared" si="0"/>
        <v>739</v>
      </c>
      <c r="C21" s="1">
        <v>6</v>
      </c>
      <c r="D21" s="1">
        <v>555</v>
      </c>
      <c r="E21" s="1">
        <v>98</v>
      </c>
      <c r="F21" s="1">
        <v>80</v>
      </c>
      <c r="G21" s="1"/>
      <c r="H21" s="1">
        <f t="shared" si="1"/>
        <v>555</v>
      </c>
      <c r="I21" s="1">
        <v>6</v>
      </c>
      <c r="J21" s="1">
        <v>90</v>
      </c>
      <c r="K21" s="1">
        <v>394</v>
      </c>
      <c r="L21" s="1">
        <v>65</v>
      </c>
    </row>
    <row r="22" spans="1:12" x14ac:dyDescent="0.2">
      <c r="A22" s="12" t="s">
        <v>285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</row>
    <row r="23" spans="1:12" x14ac:dyDescent="0.2">
      <c r="A23" s="2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</sheetData>
  <mergeCells count="1">
    <mergeCell ref="A22:L22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951996-59FC-4587-A6F3-61398F575E19}">
  <dimension ref="A1:L25"/>
  <sheetViews>
    <sheetView view="pageBreakPreview" zoomScale="125" zoomScaleNormal="100" zoomScaleSheetLayoutView="125" workbookViewId="0">
      <selection activeCell="D9" sqref="D9"/>
    </sheetView>
  </sheetViews>
  <sheetFormatPr defaultRowHeight="10.199999999999999" x14ac:dyDescent="0.2"/>
  <cols>
    <col min="1" max="1" width="18.6640625" style="5" customWidth="1"/>
    <col min="2" max="12" width="5.5546875" style="5" customWidth="1"/>
    <col min="13" max="16384" width="8.88671875" style="5"/>
  </cols>
  <sheetData>
    <row r="1" spans="1:12" x14ac:dyDescent="0.2">
      <c r="A1" s="5" t="s">
        <v>303</v>
      </c>
    </row>
    <row r="2" spans="1:12" x14ac:dyDescent="0.2">
      <c r="A2" s="9"/>
      <c r="B2" s="10" t="s">
        <v>0</v>
      </c>
      <c r="C2" s="10" t="s">
        <v>80</v>
      </c>
      <c r="D2" s="10" t="s">
        <v>2</v>
      </c>
      <c r="E2" s="10" t="s">
        <v>286</v>
      </c>
      <c r="F2" s="10" t="s">
        <v>4</v>
      </c>
      <c r="G2" s="10"/>
      <c r="H2" s="10" t="s">
        <v>2</v>
      </c>
      <c r="I2" s="10" t="s">
        <v>5</v>
      </c>
      <c r="J2" s="10" t="s">
        <v>6</v>
      </c>
      <c r="K2" s="10" t="s">
        <v>7</v>
      </c>
      <c r="L2" s="11" t="s">
        <v>8</v>
      </c>
    </row>
    <row r="3" spans="1:12" x14ac:dyDescent="0.2">
      <c r="A3" s="2" t="s">
        <v>162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2" x14ac:dyDescent="0.2">
      <c r="A4" s="2"/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2" x14ac:dyDescent="0.2">
      <c r="A5" s="2" t="s">
        <v>14</v>
      </c>
      <c r="B5" s="1">
        <f>B6+B9+B13+B17+B18+B19+B23</f>
        <v>20500</v>
      </c>
      <c r="C5" s="1">
        <f t="shared" ref="C5:L5" si="0">C6+C9+C13+C17+C18+C19+C23</f>
        <v>5941</v>
      </c>
      <c r="D5" s="1">
        <f t="shared" si="0"/>
        <v>8120</v>
      </c>
      <c r="E5" s="1">
        <f t="shared" si="0"/>
        <v>3694</v>
      </c>
      <c r="F5" s="1">
        <f t="shared" si="0"/>
        <v>2745</v>
      </c>
      <c r="G5" s="1"/>
      <c r="H5" s="1">
        <f t="shared" si="0"/>
        <v>8120</v>
      </c>
      <c r="I5" s="1">
        <f t="shared" si="0"/>
        <v>658</v>
      </c>
      <c r="J5" s="1">
        <f t="shared" si="0"/>
        <v>2657</v>
      </c>
      <c r="K5" s="1">
        <f t="shared" si="0"/>
        <v>3581</v>
      </c>
      <c r="L5" s="1">
        <f t="shared" si="0"/>
        <v>1224</v>
      </c>
    </row>
    <row r="6" spans="1:12" x14ac:dyDescent="0.2">
      <c r="A6" s="2" t="s">
        <v>179</v>
      </c>
      <c r="B6" s="1">
        <f>B7+B8</f>
        <v>5310</v>
      </c>
      <c r="C6" s="1">
        <f t="shared" ref="C6:L6" si="1">C7+C8</f>
        <v>1381</v>
      </c>
      <c r="D6" s="1">
        <f t="shared" si="1"/>
        <v>2418</v>
      </c>
      <c r="E6" s="1">
        <f t="shared" si="1"/>
        <v>858</v>
      </c>
      <c r="F6" s="1">
        <f t="shared" si="1"/>
        <v>653</v>
      </c>
      <c r="G6" s="1"/>
      <c r="H6" s="1">
        <f t="shared" si="1"/>
        <v>2418</v>
      </c>
      <c r="I6" s="1">
        <f t="shared" si="1"/>
        <v>281</v>
      </c>
      <c r="J6" s="1">
        <f t="shared" si="1"/>
        <v>741</v>
      </c>
      <c r="K6" s="1">
        <f t="shared" si="1"/>
        <v>1011</v>
      </c>
      <c r="L6" s="1">
        <f t="shared" si="1"/>
        <v>385</v>
      </c>
    </row>
    <row r="7" spans="1:12" x14ac:dyDescent="0.2">
      <c r="A7" s="2" t="s">
        <v>163</v>
      </c>
      <c r="B7" s="1">
        <f t="shared" ref="B5:B23" si="2">SUM(C7:F7)</f>
        <v>1919</v>
      </c>
      <c r="C7" s="1">
        <v>776</v>
      </c>
      <c r="D7" s="1">
        <f>H7</f>
        <v>671</v>
      </c>
      <c r="E7" s="1">
        <v>283</v>
      </c>
      <c r="F7" s="1">
        <v>189</v>
      </c>
      <c r="G7" s="1"/>
      <c r="H7" s="1">
        <f t="shared" ref="H5:H23" si="3">SUM(I7:L7)</f>
        <v>671</v>
      </c>
      <c r="I7" s="1">
        <v>78</v>
      </c>
      <c r="J7" s="1">
        <v>226</v>
      </c>
      <c r="K7" s="1">
        <v>242</v>
      </c>
      <c r="L7" s="1">
        <v>125</v>
      </c>
    </row>
    <row r="8" spans="1:12" x14ac:dyDescent="0.2">
      <c r="A8" s="2" t="s">
        <v>164</v>
      </c>
      <c r="B8" s="1">
        <f t="shared" si="2"/>
        <v>3391</v>
      </c>
      <c r="C8" s="1">
        <v>605</v>
      </c>
      <c r="D8" s="1">
        <v>1747</v>
      </c>
      <c r="E8" s="1">
        <v>575</v>
      </c>
      <c r="F8" s="1">
        <v>464</v>
      </c>
      <c r="G8" s="1"/>
      <c r="H8" s="1">
        <f t="shared" si="3"/>
        <v>1747</v>
      </c>
      <c r="I8" s="1">
        <v>203</v>
      </c>
      <c r="J8" s="1">
        <v>515</v>
      </c>
      <c r="K8" s="1">
        <v>769</v>
      </c>
      <c r="L8" s="1">
        <v>260</v>
      </c>
    </row>
    <row r="9" spans="1:12" x14ac:dyDescent="0.2">
      <c r="A9" s="2" t="s">
        <v>165</v>
      </c>
      <c r="B9" s="1">
        <f>B10+B11+B12</f>
        <v>4555</v>
      </c>
      <c r="C9" s="1">
        <f t="shared" ref="C9:L9" si="4">C10+C11+C12</f>
        <v>1523</v>
      </c>
      <c r="D9" s="1">
        <f t="shared" si="4"/>
        <v>1659</v>
      </c>
      <c r="E9" s="1">
        <f t="shared" si="4"/>
        <v>720</v>
      </c>
      <c r="F9" s="1">
        <f t="shared" si="4"/>
        <v>653</v>
      </c>
      <c r="G9" s="1"/>
      <c r="H9" s="1">
        <f t="shared" si="4"/>
        <v>1659</v>
      </c>
      <c r="I9" s="1">
        <f t="shared" si="4"/>
        <v>145</v>
      </c>
      <c r="J9" s="1">
        <f t="shared" si="4"/>
        <v>587</v>
      </c>
      <c r="K9" s="1">
        <f t="shared" si="4"/>
        <v>627</v>
      </c>
      <c r="L9" s="1">
        <f t="shared" si="4"/>
        <v>300</v>
      </c>
    </row>
    <row r="10" spans="1:12" x14ac:dyDescent="0.2">
      <c r="A10" s="2" t="s">
        <v>166</v>
      </c>
      <c r="B10" s="1">
        <f t="shared" si="2"/>
        <v>714</v>
      </c>
      <c r="C10" s="1">
        <v>193</v>
      </c>
      <c r="D10" s="1">
        <f>H10</f>
        <v>289</v>
      </c>
      <c r="E10" s="1">
        <v>109</v>
      </c>
      <c r="F10" s="1">
        <v>123</v>
      </c>
      <c r="G10" s="1"/>
      <c r="H10" s="1">
        <f t="shared" si="3"/>
        <v>289</v>
      </c>
      <c r="I10" s="1">
        <v>41</v>
      </c>
      <c r="J10" s="1">
        <v>92</v>
      </c>
      <c r="K10" s="1">
        <v>79</v>
      </c>
      <c r="L10" s="1">
        <v>77</v>
      </c>
    </row>
    <row r="11" spans="1:12" x14ac:dyDescent="0.2">
      <c r="A11" s="2" t="s">
        <v>167</v>
      </c>
      <c r="B11" s="1">
        <f t="shared" si="2"/>
        <v>1229</v>
      </c>
      <c r="C11" s="1">
        <v>388</v>
      </c>
      <c r="D11" s="1">
        <f>H11</f>
        <v>431</v>
      </c>
      <c r="E11" s="1">
        <v>225</v>
      </c>
      <c r="F11" s="1">
        <v>185</v>
      </c>
      <c r="G11" s="1"/>
      <c r="H11" s="1">
        <f t="shared" si="3"/>
        <v>431</v>
      </c>
      <c r="I11" s="1">
        <v>23</v>
      </c>
      <c r="J11" s="1">
        <v>162</v>
      </c>
      <c r="K11" s="1">
        <v>174</v>
      </c>
      <c r="L11" s="1">
        <v>72</v>
      </c>
    </row>
    <row r="12" spans="1:12" x14ac:dyDescent="0.2">
      <c r="A12" s="2" t="s">
        <v>168</v>
      </c>
      <c r="B12" s="1">
        <f t="shared" si="2"/>
        <v>2612</v>
      </c>
      <c r="C12" s="1">
        <v>942</v>
      </c>
      <c r="D12" s="1">
        <f>H12</f>
        <v>939</v>
      </c>
      <c r="E12" s="1">
        <v>386</v>
      </c>
      <c r="F12" s="1">
        <v>345</v>
      </c>
      <c r="G12" s="1"/>
      <c r="H12" s="1">
        <f t="shared" si="3"/>
        <v>939</v>
      </c>
      <c r="I12" s="1">
        <v>81</v>
      </c>
      <c r="J12" s="1">
        <v>333</v>
      </c>
      <c r="K12" s="1">
        <v>374</v>
      </c>
      <c r="L12" s="1">
        <v>151</v>
      </c>
    </row>
    <row r="13" spans="1:12" x14ac:dyDescent="0.2">
      <c r="A13" s="2" t="s">
        <v>169</v>
      </c>
      <c r="B13" s="1">
        <f>B14+B15+B16</f>
        <v>3737</v>
      </c>
      <c r="C13" s="1">
        <f t="shared" ref="C13:L13" si="5">C14+C15+C16</f>
        <v>1150</v>
      </c>
      <c r="D13" s="1">
        <f t="shared" si="5"/>
        <v>1416</v>
      </c>
      <c r="E13" s="1">
        <f t="shared" si="5"/>
        <v>741</v>
      </c>
      <c r="F13" s="1">
        <f t="shared" si="5"/>
        <v>430</v>
      </c>
      <c r="G13" s="1"/>
      <c r="H13" s="1">
        <f t="shared" si="5"/>
        <v>1416</v>
      </c>
      <c r="I13" s="1">
        <f t="shared" si="5"/>
        <v>95</v>
      </c>
      <c r="J13" s="1">
        <f t="shared" si="5"/>
        <v>411</v>
      </c>
      <c r="K13" s="1">
        <f t="shared" si="5"/>
        <v>741</v>
      </c>
      <c r="L13" s="1">
        <f t="shared" si="5"/>
        <v>169</v>
      </c>
    </row>
    <row r="14" spans="1:12" x14ac:dyDescent="0.2">
      <c r="A14" s="2" t="s">
        <v>170</v>
      </c>
      <c r="B14" s="1">
        <f t="shared" si="2"/>
        <v>160</v>
      </c>
      <c r="C14" s="1">
        <v>105</v>
      </c>
      <c r="D14" s="1">
        <f>H14</f>
        <v>27</v>
      </c>
      <c r="E14" s="1">
        <v>11</v>
      </c>
      <c r="F14" s="1">
        <v>17</v>
      </c>
      <c r="G14" s="1"/>
      <c r="H14" s="1">
        <f t="shared" si="3"/>
        <v>27</v>
      </c>
      <c r="I14" s="1">
        <v>0</v>
      </c>
      <c r="J14" s="1">
        <v>18</v>
      </c>
      <c r="K14" s="1">
        <v>5</v>
      </c>
      <c r="L14" s="1">
        <v>4</v>
      </c>
    </row>
    <row r="15" spans="1:12" x14ac:dyDescent="0.2">
      <c r="A15" s="2" t="s">
        <v>171</v>
      </c>
      <c r="B15" s="1">
        <f t="shared" si="2"/>
        <v>791</v>
      </c>
      <c r="C15" s="1">
        <v>182</v>
      </c>
      <c r="D15" s="1">
        <f>H15</f>
        <v>376</v>
      </c>
      <c r="E15" s="1">
        <v>142</v>
      </c>
      <c r="F15" s="1">
        <v>91</v>
      </c>
      <c r="G15" s="1"/>
      <c r="H15" s="1">
        <f t="shared" si="3"/>
        <v>376</v>
      </c>
      <c r="I15" s="1">
        <v>34</v>
      </c>
      <c r="J15" s="1">
        <v>86</v>
      </c>
      <c r="K15" s="1">
        <v>210</v>
      </c>
      <c r="L15" s="1">
        <v>46</v>
      </c>
    </row>
    <row r="16" spans="1:12" x14ac:dyDescent="0.2">
      <c r="A16" s="2" t="s">
        <v>172</v>
      </c>
      <c r="B16" s="1">
        <f t="shared" si="2"/>
        <v>2786</v>
      </c>
      <c r="C16" s="1">
        <v>863</v>
      </c>
      <c r="D16" s="1">
        <f>H16</f>
        <v>1013</v>
      </c>
      <c r="E16" s="1">
        <v>588</v>
      </c>
      <c r="F16" s="1">
        <v>322</v>
      </c>
      <c r="G16" s="1"/>
      <c r="H16" s="1">
        <f t="shared" si="3"/>
        <v>1013</v>
      </c>
      <c r="I16" s="1">
        <v>61</v>
      </c>
      <c r="J16" s="1">
        <v>307</v>
      </c>
      <c r="K16" s="1">
        <v>526</v>
      </c>
      <c r="L16" s="1">
        <v>119</v>
      </c>
    </row>
    <row r="17" spans="1:12" x14ac:dyDescent="0.2">
      <c r="A17" s="2" t="s">
        <v>173</v>
      </c>
      <c r="B17" s="1">
        <f t="shared" si="2"/>
        <v>463</v>
      </c>
      <c r="C17" s="1">
        <v>122</v>
      </c>
      <c r="D17" s="1">
        <f>H17</f>
        <v>192</v>
      </c>
      <c r="E17" s="1">
        <v>84</v>
      </c>
      <c r="F17" s="1">
        <v>65</v>
      </c>
      <c r="G17" s="1"/>
      <c r="H17" s="1">
        <f t="shared" si="3"/>
        <v>192</v>
      </c>
      <c r="I17" s="1">
        <v>18</v>
      </c>
      <c r="J17" s="1">
        <v>109</v>
      </c>
      <c r="K17" s="1">
        <v>47</v>
      </c>
      <c r="L17" s="1">
        <v>18</v>
      </c>
    </row>
    <row r="18" spans="1:12" x14ac:dyDescent="0.2">
      <c r="A18" s="2" t="s">
        <v>174</v>
      </c>
      <c r="B18" s="1">
        <f t="shared" si="2"/>
        <v>3083</v>
      </c>
      <c r="C18" s="1">
        <v>1175</v>
      </c>
      <c r="D18" s="1">
        <f>H18</f>
        <v>932</v>
      </c>
      <c r="E18" s="1">
        <v>553</v>
      </c>
      <c r="F18" s="1">
        <v>423</v>
      </c>
      <c r="G18" s="1"/>
      <c r="H18" s="1">
        <f t="shared" si="3"/>
        <v>932</v>
      </c>
      <c r="I18" s="1">
        <v>45</v>
      </c>
      <c r="J18" s="1">
        <v>365</v>
      </c>
      <c r="K18" s="1">
        <v>345</v>
      </c>
      <c r="L18" s="1">
        <v>177</v>
      </c>
    </row>
    <row r="19" spans="1:12" x14ac:dyDescent="0.2">
      <c r="A19" s="2" t="s">
        <v>175</v>
      </c>
      <c r="B19" s="1">
        <f>B20+B21+B22</f>
        <v>2613</v>
      </c>
      <c r="C19" s="1">
        <f t="shared" ref="C19:L19" si="6">C20+C21+C22</f>
        <v>584</v>
      </c>
      <c r="D19" s="1">
        <f t="shared" si="6"/>
        <v>948</v>
      </c>
      <c r="E19" s="1">
        <f t="shared" si="6"/>
        <v>640</v>
      </c>
      <c r="F19" s="1">
        <f t="shared" si="6"/>
        <v>441</v>
      </c>
      <c r="G19" s="1"/>
      <c r="H19" s="1">
        <f t="shared" si="6"/>
        <v>948</v>
      </c>
      <c r="I19" s="1">
        <f t="shared" si="6"/>
        <v>68</v>
      </c>
      <c r="J19" s="1">
        <f t="shared" si="6"/>
        <v>354</v>
      </c>
      <c r="K19" s="1">
        <f t="shared" si="6"/>
        <v>416</v>
      </c>
      <c r="L19" s="1">
        <f t="shared" si="6"/>
        <v>110</v>
      </c>
    </row>
    <row r="20" spans="1:12" x14ac:dyDescent="0.2">
      <c r="A20" s="2" t="s">
        <v>176</v>
      </c>
      <c r="B20" s="1">
        <f t="shared" si="2"/>
        <v>447</v>
      </c>
      <c r="C20" s="1">
        <v>118</v>
      </c>
      <c r="D20" s="1">
        <f>H20</f>
        <v>139</v>
      </c>
      <c r="E20" s="1">
        <v>147</v>
      </c>
      <c r="F20" s="1">
        <v>43</v>
      </c>
      <c r="G20" s="1"/>
      <c r="H20" s="1">
        <f t="shared" si="3"/>
        <v>139</v>
      </c>
      <c r="I20" s="1">
        <v>13</v>
      </c>
      <c r="J20" s="1">
        <v>75</v>
      </c>
      <c r="K20" s="1">
        <v>38</v>
      </c>
      <c r="L20" s="1">
        <v>13</v>
      </c>
    </row>
    <row r="21" spans="1:12" x14ac:dyDescent="0.2">
      <c r="A21" s="2" t="s">
        <v>177</v>
      </c>
      <c r="B21" s="1">
        <f t="shared" si="2"/>
        <v>1200</v>
      </c>
      <c r="C21" s="1">
        <v>232</v>
      </c>
      <c r="D21" s="1">
        <f>H21</f>
        <v>462</v>
      </c>
      <c r="E21" s="1">
        <v>325</v>
      </c>
      <c r="F21" s="1">
        <v>181</v>
      </c>
      <c r="G21" s="1"/>
      <c r="H21" s="1">
        <f t="shared" si="3"/>
        <v>462</v>
      </c>
      <c r="I21" s="1">
        <v>36</v>
      </c>
      <c r="J21" s="1">
        <v>167</v>
      </c>
      <c r="K21" s="1">
        <v>209</v>
      </c>
      <c r="L21" s="1">
        <v>50</v>
      </c>
    </row>
    <row r="22" spans="1:12" x14ac:dyDescent="0.2">
      <c r="A22" s="2" t="s">
        <v>178</v>
      </c>
      <c r="B22" s="1">
        <f t="shared" si="2"/>
        <v>966</v>
      </c>
      <c r="C22" s="1">
        <v>234</v>
      </c>
      <c r="D22" s="1">
        <f>H22</f>
        <v>347</v>
      </c>
      <c r="E22" s="1">
        <v>168</v>
      </c>
      <c r="F22" s="1">
        <v>217</v>
      </c>
      <c r="G22" s="1"/>
      <c r="H22" s="1">
        <f t="shared" si="3"/>
        <v>347</v>
      </c>
      <c r="I22" s="1">
        <v>19</v>
      </c>
      <c r="J22" s="1">
        <v>112</v>
      </c>
      <c r="K22" s="1">
        <v>169</v>
      </c>
      <c r="L22" s="1">
        <v>47</v>
      </c>
    </row>
    <row r="23" spans="1:12" x14ac:dyDescent="0.2">
      <c r="A23" s="2" t="s">
        <v>161</v>
      </c>
      <c r="B23" s="1">
        <f t="shared" si="2"/>
        <v>739</v>
      </c>
      <c r="C23" s="1">
        <v>6</v>
      </c>
      <c r="D23" s="1">
        <f>H23</f>
        <v>555</v>
      </c>
      <c r="E23" s="1">
        <v>98</v>
      </c>
      <c r="F23" s="1">
        <v>80</v>
      </c>
      <c r="G23" s="1"/>
      <c r="H23" s="1">
        <f t="shared" si="3"/>
        <v>555</v>
      </c>
      <c r="I23" s="1">
        <v>6</v>
      </c>
      <c r="J23" s="1">
        <v>90</v>
      </c>
      <c r="K23" s="1">
        <v>394</v>
      </c>
      <c r="L23" s="1">
        <v>65</v>
      </c>
    </row>
    <row r="24" spans="1:12" x14ac:dyDescent="0.2">
      <c r="A24" s="12" t="s">
        <v>285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</row>
    <row r="25" spans="1:12" x14ac:dyDescent="0.2">
      <c r="A25" s="2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</sheetData>
  <mergeCells count="1">
    <mergeCell ref="A24:L24"/>
  </mergeCell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29D3F9-AEC7-43F0-82BB-65D77133590B}">
  <dimension ref="A1:L12"/>
  <sheetViews>
    <sheetView view="pageBreakPreview" zoomScale="125" zoomScaleNormal="100" zoomScaleSheetLayoutView="125" workbookViewId="0">
      <selection activeCell="A2" sqref="A2"/>
    </sheetView>
  </sheetViews>
  <sheetFormatPr defaultRowHeight="10.199999999999999" x14ac:dyDescent="0.2"/>
  <cols>
    <col min="1" max="1" width="18.6640625" style="5" customWidth="1"/>
    <col min="2" max="12" width="5.5546875" style="5" customWidth="1"/>
    <col min="13" max="16384" width="8.88671875" style="5"/>
  </cols>
  <sheetData>
    <row r="1" spans="1:12" x14ac:dyDescent="0.2">
      <c r="A1" s="5" t="s">
        <v>304</v>
      </c>
    </row>
    <row r="2" spans="1:12" x14ac:dyDescent="0.2">
      <c r="A2" s="9"/>
      <c r="B2" s="10" t="s">
        <v>0</v>
      </c>
      <c r="C2" s="10" t="s">
        <v>80</v>
      </c>
      <c r="D2" s="10" t="s">
        <v>2</v>
      </c>
      <c r="E2" s="10" t="s">
        <v>286</v>
      </c>
      <c r="F2" s="10" t="s">
        <v>4</v>
      </c>
      <c r="G2" s="10"/>
      <c r="H2" s="10" t="s">
        <v>2</v>
      </c>
      <c r="I2" s="10" t="s">
        <v>5</v>
      </c>
      <c r="J2" s="10" t="s">
        <v>6</v>
      </c>
      <c r="K2" s="10" t="s">
        <v>7</v>
      </c>
      <c r="L2" s="11" t="s">
        <v>8</v>
      </c>
    </row>
    <row r="3" spans="1:12" x14ac:dyDescent="0.2">
      <c r="A3" s="2" t="s">
        <v>180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2" x14ac:dyDescent="0.2">
      <c r="A4" s="2"/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2" x14ac:dyDescent="0.2">
      <c r="A5" s="2" t="s">
        <v>10</v>
      </c>
      <c r="B5" s="1">
        <f t="shared" ref="B5:B11" si="0">SUM(C5:F5)</f>
        <v>20500</v>
      </c>
      <c r="C5" s="1">
        <f>SUM(C6:C11)</f>
        <v>5941</v>
      </c>
      <c r="D5" s="1">
        <f>H5</f>
        <v>8120</v>
      </c>
      <c r="E5" s="1">
        <f>SUM(E6:E11)</f>
        <v>3694</v>
      </c>
      <c r="F5" s="1">
        <f>SUM(F6:F11)</f>
        <v>2745</v>
      </c>
      <c r="G5" s="1"/>
      <c r="H5" s="1">
        <f t="shared" ref="H5:H11" si="1">SUM(I5:L5)</f>
        <v>8120</v>
      </c>
      <c r="I5" s="1">
        <f>SUM(I6:I11)</f>
        <v>658</v>
      </c>
      <c r="J5" s="1">
        <f>SUM(J6:J11)</f>
        <v>2657</v>
      </c>
      <c r="K5" s="1">
        <f>SUM(K6:K11)</f>
        <v>3581</v>
      </c>
      <c r="L5" s="1">
        <f>SUM(L6:L11)</f>
        <v>1224</v>
      </c>
    </row>
    <row r="6" spans="1:12" x14ac:dyDescent="0.2">
      <c r="A6" s="2" t="s">
        <v>181</v>
      </c>
      <c r="B6" s="1">
        <f t="shared" si="0"/>
        <v>8196</v>
      </c>
      <c r="C6" s="1">
        <v>3308</v>
      </c>
      <c r="D6" s="1">
        <v>2241</v>
      </c>
      <c r="E6" s="1">
        <v>1631</v>
      </c>
      <c r="F6" s="1">
        <v>1016</v>
      </c>
      <c r="G6" s="1"/>
      <c r="H6" s="1">
        <f t="shared" si="1"/>
        <v>2241</v>
      </c>
      <c r="I6" s="1">
        <v>102</v>
      </c>
      <c r="J6" s="1">
        <v>808</v>
      </c>
      <c r="K6" s="1">
        <v>1043</v>
      </c>
      <c r="L6" s="1">
        <v>288</v>
      </c>
    </row>
    <row r="7" spans="1:12" x14ac:dyDescent="0.2">
      <c r="A7" s="2" t="s">
        <v>182</v>
      </c>
      <c r="B7" s="1">
        <f t="shared" si="0"/>
        <v>1115</v>
      </c>
      <c r="C7" s="1">
        <v>275</v>
      </c>
      <c r="D7" s="1">
        <v>518</v>
      </c>
      <c r="E7" s="1">
        <v>208</v>
      </c>
      <c r="F7" s="1">
        <v>114</v>
      </c>
      <c r="G7" s="1"/>
      <c r="H7" s="1">
        <f t="shared" si="1"/>
        <v>518</v>
      </c>
      <c r="I7" s="1">
        <v>14</v>
      </c>
      <c r="J7" s="1">
        <v>127</v>
      </c>
      <c r="K7" s="1">
        <v>247</v>
      </c>
      <c r="L7" s="1">
        <v>130</v>
      </c>
    </row>
    <row r="8" spans="1:12" x14ac:dyDescent="0.2">
      <c r="A8" s="2" t="s">
        <v>183</v>
      </c>
      <c r="B8" s="1">
        <f t="shared" si="0"/>
        <v>9804</v>
      </c>
      <c r="C8" s="1">
        <v>2225</v>
      </c>
      <c r="D8" s="1">
        <v>4529</v>
      </c>
      <c r="E8" s="1">
        <v>1601</v>
      </c>
      <c r="F8" s="1">
        <v>1449</v>
      </c>
      <c r="G8" s="1"/>
      <c r="H8" s="1">
        <f t="shared" si="1"/>
        <v>4529</v>
      </c>
      <c r="I8" s="1">
        <v>519</v>
      </c>
      <c r="J8" s="1">
        <v>1475</v>
      </c>
      <c r="K8" s="1">
        <v>1834</v>
      </c>
      <c r="L8" s="1">
        <v>701</v>
      </c>
    </row>
    <row r="9" spans="1:12" x14ac:dyDescent="0.2">
      <c r="A9" s="2" t="s">
        <v>184</v>
      </c>
      <c r="B9" s="1">
        <f t="shared" si="0"/>
        <v>617</v>
      </c>
      <c r="C9" s="1">
        <v>124</v>
      </c>
      <c r="D9" s="1">
        <v>263</v>
      </c>
      <c r="E9" s="1">
        <v>144</v>
      </c>
      <c r="F9" s="1">
        <v>86</v>
      </c>
      <c r="G9" s="1"/>
      <c r="H9" s="1">
        <f t="shared" si="1"/>
        <v>263</v>
      </c>
      <c r="I9" s="1">
        <v>11</v>
      </c>
      <c r="J9" s="1">
        <v>151</v>
      </c>
      <c r="K9" s="1">
        <v>61</v>
      </c>
      <c r="L9" s="1">
        <v>40</v>
      </c>
    </row>
    <row r="10" spans="1:12" x14ac:dyDescent="0.2">
      <c r="A10" s="2" t="s">
        <v>185</v>
      </c>
      <c r="B10" s="1">
        <f t="shared" si="0"/>
        <v>29</v>
      </c>
      <c r="C10" s="1">
        <v>3</v>
      </c>
      <c r="D10" s="1">
        <v>14</v>
      </c>
      <c r="E10" s="1">
        <v>12</v>
      </c>
      <c r="F10" s="1">
        <v>0</v>
      </c>
      <c r="G10" s="1"/>
      <c r="H10" s="1">
        <f t="shared" si="1"/>
        <v>14</v>
      </c>
      <c r="I10" s="1">
        <v>6</v>
      </c>
      <c r="J10" s="1">
        <v>6</v>
      </c>
      <c r="K10" s="1">
        <v>2</v>
      </c>
      <c r="L10" s="1">
        <v>0</v>
      </c>
    </row>
    <row r="11" spans="1:12" x14ac:dyDescent="0.2">
      <c r="A11" s="2" t="s">
        <v>161</v>
      </c>
      <c r="B11" s="1">
        <f t="shared" si="0"/>
        <v>739</v>
      </c>
      <c r="C11" s="1">
        <v>6</v>
      </c>
      <c r="D11" s="1">
        <v>555</v>
      </c>
      <c r="E11" s="1">
        <v>98</v>
      </c>
      <c r="F11" s="1">
        <v>80</v>
      </c>
      <c r="G11" s="1"/>
      <c r="H11" s="1">
        <f t="shared" si="1"/>
        <v>555</v>
      </c>
      <c r="I11" s="1">
        <v>6</v>
      </c>
      <c r="J11" s="1">
        <v>90</v>
      </c>
      <c r="K11" s="1">
        <v>394</v>
      </c>
      <c r="L11" s="1">
        <v>65</v>
      </c>
    </row>
    <row r="12" spans="1:12" x14ac:dyDescent="0.2">
      <c r="A12" s="12" t="s">
        <v>285</v>
      </c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</row>
  </sheetData>
  <mergeCells count="1">
    <mergeCell ref="A12:L12"/>
  </mergeCells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B9B18C-8FF2-4FD4-9EFE-35C4B5B79C0E}">
  <dimension ref="A1:L60"/>
  <sheetViews>
    <sheetView view="pageBreakPreview" topLeftCell="A42" zoomScale="125" zoomScaleNormal="100" zoomScaleSheetLayoutView="125" workbookViewId="0">
      <selection activeCell="B49" sqref="B49:L51"/>
    </sheetView>
  </sheetViews>
  <sheetFormatPr defaultRowHeight="10.199999999999999" x14ac:dyDescent="0.2"/>
  <cols>
    <col min="1" max="1" width="18.6640625" style="5" customWidth="1"/>
    <col min="2" max="12" width="5.5546875" style="5" customWidth="1"/>
    <col min="13" max="16384" width="8.88671875" style="5"/>
  </cols>
  <sheetData>
    <row r="1" spans="1:12" x14ac:dyDescent="0.2">
      <c r="A1" s="5" t="s">
        <v>305</v>
      </c>
    </row>
    <row r="2" spans="1:12" x14ac:dyDescent="0.2">
      <c r="A2" s="9"/>
      <c r="B2" s="10" t="s">
        <v>0</v>
      </c>
      <c r="C2" s="10" t="s">
        <v>80</v>
      </c>
      <c r="D2" s="10" t="s">
        <v>2</v>
      </c>
      <c r="E2" s="10" t="s">
        <v>286</v>
      </c>
      <c r="F2" s="10" t="s">
        <v>4</v>
      </c>
      <c r="G2" s="10"/>
      <c r="H2" s="10" t="s">
        <v>2</v>
      </c>
      <c r="I2" s="10" t="s">
        <v>5</v>
      </c>
      <c r="J2" s="10" t="s">
        <v>6</v>
      </c>
      <c r="K2" s="10" t="s">
        <v>7</v>
      </c>
      <c r="L2" s="11" t="s">
        <v>8</v>
      </c>
    </row>
    <row r="3" spans="1:12" x14ac:dyDescent="0.2">
      <c r="A3" s="2" t="s">
        <v>122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2" x14ac:dyDescent="0.2">
      <c r="A4" s="2"/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2" x14ac:dyDescent="0.2">
      <c r="A5" s="2" t="s">
        <v>123</v>
      </c>
      <c r="B5" s="1">
        <f>SUM(C5:F5)</f>
        <v>35052</v>
      </c>
      <c r="C5" s="1">
        <f>SUM(C6:C11)</f>
        <v>5197</v>
      </c>
      <c r="D5" s="1">
        <f>H5</f>
        <v>18863</v>
      </c>
      <c r="E5" s="1">
        <f>SUM(E6:E11)</f>
        <v>7370</v>
      </c>
      <c r="F5" s="1">
        <f>SUM(F6:F11)</f>
        <v>3622</v>
      </c>
      <c r="G5" s="1"/>
      <c r="H5" s="1">
        <f>SUM(I5:L5)</f>
        <v>18863</v>
      </c>
      <c r="I5" s="1">
        <f>SUM(I6:I11)</f>
        <v>1397</v>
      </c>
      <c r="J5" s="1">
        <f>SUM(J6:J11)</f>
        <v>5590</v>
      </c>
      <c r="K5" s="1">
        <f>SUM(K6:K11)</f>
        <v>9609</v>
      </c>
      <c r="L5" s="1">
        <f>SUM(L6:L11)</f>
        <v>2267</v>
      </c>
    </row>
    <row r="6" spans="1:12" x14ac:dyDescent="0.2">
      <c r="A6" s="2" t="s">
        <v>124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7" spans="1:12" x14ac:dyDescent="0.2">
      <c r="A7" s="2" t="s">
        <v>125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 x14ac:dyDescent="0.2">
      <c r="A8" s="2" t="s">
        <v>126</v>
      </c>
      <c r="B8" s="1">
        <f>SUM(C8:F8)</f>
        <v>1320</v>
      </c>
      <c r="C8" s="1">
        <v>122</v>
      </c>
      <c r="D8" s="1">
        <f>H8</f>
        <v>825</v>
      </c>
      <c r="E8" s="1">
        <v>199</v>
      </c>
      <c r="F8" s="1">
        <v>174</v>
      </c>
      <c r="G8" s="1"/>
      <c r="H8" s="1">
        <f>SUM(I8:L8)</f>
        <v>825</v>
      </c>
      <c r="I8" s="1">
        <v>5</v>
      </c>
      <c r="J8" s="1">
        <v>273</v>
      </c>
      <c r="K8" s="1">
        <v>449</v>
      </c>
      <c r="L8" s="1">
        <v>98</v>
      </c>
    </row>
    <row r="9" spans="1:12" x14ac:dyDescent="0.2">
      <c r="A9" s="2" t="s">
        <v>127</v>
      </c>
      <c r="B9" s="1">
        <f>SUM(C9:F9)</f>
        <v>16634</v>
      </c>
      <c r="C9" s="1">
        <v>3844</v>
      </c>
      <c r="D9" s="1">
        <f>H9</f>
        <v>7109</v>
      </c>
      <c r="E9" s="1">
        <v>3869</v>
      </c>
      <c r="F9" s="1">
        <v>1812</v>
      </c>
      <c r="G9" s="1"/>
      <c r="H9" s="1">
        <f>SUM(I9:L9)</f>
        <v>7109</v>
      </c>
      <c r="I9" s="1">
        <v>473</v>
      </c>
      <c r="J9" s="1">
        <v>2380</v>
      </c>
      <c r="K9" s="1">
        <v>3162</v>
      </c>
      <c r="L9" s="1">
        <v>1094</v>
      </c>
    </row>
    <row r="10" spans="1:12" x14ac:dyDescent="0.2">
      <c r="A10" s="2" t="s">
        <v>128</v>
      </c>
      <c r="B10" s="1">
        <f>SUM(C10:F10)</f>
        <v>2162</v>
      </c>
      <c r="C10" s="1">
        <v>128</v>
      </c>
      <c r="D10" s="1">
        <f>H10</f>
        <v>1748</v>
      </c>
      <c r="E10" s="1">
        <v>254</v>
      </c>
      <c r="F10" s="1">
        <v>32</v>
      </c>
      <c r="G10" s="1"/>
      <c r="H10" s="1">
        <f>SUM(I10:L10)</f>
        <v>1748</v>
      </c>
      <c r="I10" s="1">
        <v>12</v>
      </c>
      <c r="J10" s="1">
        <v>628</v>
      </c>
      <c r="K10" s="1">
        <v>968</v>
      </c>
      <c r="L10" s="1">
        <v>140</v>
      </c>
    </row>
    <row r="11" spans="1:12" x14ac:dyDescent="0.2">
      <c r="A11" s="2" t="s">
        <v>129</v>
      </c>
      <c r="B11" s="1">
        <f>SUM(C11:F11)</f>
        <v>14936</v>
      </c>
      <c r="C11" s="1">
        <v>1103</v>
      </c>
      <c r="D11" s="1">
        <f>H11</f>
        <v>9181</v>
      </c>
      <c r="E11" s="1">
        <v>3048</v>
      </c>
      <c r="F11" s="1">
        <v>1604</v>
      </c>
      <c r="G11" s="1"/>
      <c r="H11" s="1">
        <f>SUM(I11:L11)</f>
        <v>9181</v>
      </c>
      <c r="I11" s="1">
        <v>907</v>
      </c>
      <c r="J11" s="1">
        <v>2309</v>
      </c>
      <c r="K11" s="1">
        <v>5030</v>
      </c>
      <c r="L11" s="1">
        <v>935</v>
      </c>
    </row>
    <row r="12" spans="1:12" x14ac:dyDescent="0.2">
      <c r="A12" s="2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2" x14ac:dyDescent="0.2">
      <c r="A13" s="2" t="s">
        <v>130</v>
      </c>
      <c r="B13" s="1">
        <f>SUM(C13:F13)</f>
        <v>32723</v>
      </c>
      <c r="C13" s="1">
        <f>SUM(C14:C19)</f>
        <v>3351</v>
      </c>
      <c r="D13" s="1">
        <f>H13</f>
        <v>18739</v>
      </c>
      <c r="E13" s="1">
        <f>SUM(E14:E19)</f>
        <v>7289</v>
      </c>
      <c r="F13" s="1">
        <f>SUM(F14:F19)</f>
        <v>3344</v>
      </c>
      <c r="G13" s="1"/>
      <c r="H13" s="1">
        <f>SUM(I13:L13)</f>
        <v>18739</v>
      </c>
      <c r="I13" s="1">
        <f>SUM(I14:I19)</f>
        <v>1333</v>
      </c>
      <c r="J13" s="1">
        <f>SUM(J14:J19)</f>
        <v>5569</v>
      </c>
      <c r="K13" s="1">
        <f>SUM(K14:K19)</f>
        <v>9589</v>
      </c>
      <c r="L13" s="1">
        <f>SUM(L14:L19)</f>
        <v>2248</v>
      </c>
    </row>
    <row r="14" spans="1:12" x14ac:dyDescent="0.2">
      <c r="A14" s="2" t="s">
        <v>124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</row>
    <row r="15" spans="1:12" x14ac:dyDescent="0.2">
      <c r="A15" s="2" t="s">
        <v>125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</row>
    <row r="16" spans="1:12" x14ac:dyDescent="0.2">
      <c r="A16" s="2" t="s">
        <v>126</v>
      </c>
      <c r="B16" s="1">
        <f>SUM(C16:F16)</f>
        <v>635</v>
      </c>
      <c r="C16" s="1">
        <v>86</v>
      </c>
      <c r="D16" s="1">
        <f>H16</f>
        <v>362</v>
      </c>
      <c r="E16" s="1">
        <v>128</v>
      </c>
      <c r="F16" s="1">
        <v>59</v>
      </c>
      <c r="G16" s="1"/>
      <c r="H16" s="1">
        <f>SUM(I16:L16)</f>
        <v>362</v>
      </c>
      <c r="I16" s="1">
        <v>0</v>
      </c>
      <c r="J16" s="1">
        <v>93</v>
      </c>
      <c r="K16" s="1">
        <v>239</v>
      </c>
      <c r="L16" s="1">
        <v>30</v>
      </c>
    </row>
    <row r="17" spans="1:12" x14ac:dyDescent="0.2">
      <c r="A17" s="2" t="s">
        <v>127</v>
      </c>
      <c r="B17" s="1">
        <f>SUM(C17:F17)</f>
        <v>7083</v>
      </c>
      <c r="C17" s="1">
        <v>2021</v>
      </c>
      <c r="D17" s="1">
        <f>H17</f>
        <v>2609</v>
      </c>
      <c r="E17" s="1">
        <v>1469</v>
      </c>
      <c r="F17" s="1">
        <v>984</v>
      </c>
      <c r="G17" s="1"/>
      <c r="H17" s="1">
        <f>SUM(I17:L17)</f>
        <v>2609</v>
      </c>
      <c r="I17" s="1">
        <v>89</v>
      </c>
      <c r="J17" s="1">
        <v>933</v>
      </c>
      <c r="K17" s="1">
        <v>1134</v>
      </c>
      <c r="L17" s="1">
        <v>453</v>
      </c>
    </row>
    <row r="18" spans="1:12" x14ac:dyDescent="0.2">
      <c r="A18" s="2" t="s">
        <v>128</v>
      </c>
      <c r="B18" s="1">
        <f>SUM(C18:F18)</f>
        <v>2267</v>
      </c>
      <c r="C18" s="1">
        <v>109</v>
      </c>
      <c r="D18" s="1">
        <f>H18</f>
        <v>1829</v>
      </c>
      <c r="E18" s="1">
        <v>310</v>
      </c>
      <c r="F18" s="1">
        <v>19</v>
      </c>
      <c r="G18" s="1"/>
      <c r="H18" s="1">
        <f>SUM(I18:L18)</f>
        <v>1829</v>
      </c>
      <c r="I18" s="1">
        <v>109</v>
      </c>
      <c r="J18" s="1">
        <v>707</v>
      </c>
      <c r="K18" s="1">
        <v>893</v>
      </c>
      <c r="L18" s="1">
        <v>120</v>
      </c>
    </row>
    <row r="19" spans="1:12" x14ac:dyDescent="0.2">
      <c r="A19" s="2" t="s">
        <v>129</v>
      </c>
      <c r="B19" s="1">
        <f>SUM(C19:F19)</f>
        <v>22738</v>
      </c>
      <c r="C19" s="1">
        <v>1135</v>
      </c>
      <c r="D19" s="1">
        <f>H19</f>
        <v>13939</v>
      </c>
      <c r="E19" s="1">
        <v>5382</v>
      </c>
      <c r="F19" s="1">
        <v>2282</v>
      </c>
      <c r="G19" s="1"/>
      <c r="H19" s="1">
        <f>SUM(I19:L19)</f>
        <v>13939</v>
      </c>
      <c r="I19" s="1">
        <v>1135</v>
      </c>
      <c r="J19" s="1">
        <v>3836</v>
      </c>
      <c r="K19" s="1">
        <v>7323</v>
      </c>
      <c r="L19" s="1">
        <v>1645</v>
      </c>
    </row>
    <row r="20" spans="1:12" x14ac:dyDescent="0.2">
      <c r="A20" s="2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2" x14ac:dyDescent="0.2">
      <c r="A21" s="2" t="s">
        <v>276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2" x14ac:dyDescent="0.2">
      <c r="A22" s="2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2" x14ac:dyDescent="0.2">
      <c r="A23" s="2" t="s">
        <v>277</v>
      </c>
      <c r="B23" s="1">
        <f>SUM(C23:F23)</f>
        <v>25154</v>
      </c>
      <c r="C23" s="1">
        <f>SUM(C25:C33)</f>
        <v>3966</v>
      </c>
      <c r="D23" s="1">
        <f>SUM(D25:D33)</f>
        <v>15134</v>
      </c>
      <c r="E23" s="1">
        <f>SUM(E25:E33)</f>
        <v>4068</v>
      </c>
      <c r="F23" s="1">
        <f>SUM(F25:F33)</f>
        <v>1986</v>
      </c>
      <c r="G23" s="1"/>
      <c r="H23" s="1"/>
      <c r="I23" s="1"/>
      <c r="J23" s="1"/>
      <c r="K23" s="1"/>
      <c r="L23" s="1"/>
    </row>
    <row r="24" spans="1:12" x14ac:dyDescent="0.2">
      <c r="A24" s="2" t="s">
        <v>278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2" x14ac:dyDescent="0.2">
      <c r="A25" s="2" t="s">
        <v>279</v>
      </c>
      <c r="B25" s="1">
        <f>SUM(C25:F25)</f>
        <v>11439</v>
      </c>
      <c r="C25" s="1">
        <v>3126</v>
      </c>
      <c r="D25" s="1">
        <v>4269</v>
      </c>
      <c r="E25" s="1">
        <v>2657</v>
      </c>
      <c r="F25" s="1">
        <v>1387</v>
      </c>
      <c r="G25" s="1"/>
      <c r="H25" s="1"/>
      <c r="I25" s="1"/>
      <c r="J25" s="1"/>
      <c r="K25" s="1"/>
      <c r="L25" s="1"/>
    </row>
    <row r="26" spans="1:12" x14ac:dyDescent="0.2">
      <c r="A26" s="2" t="s">
        <v>280</v>
      </c>
      <c r="B26" s="1">
        <f>SUM(C26:F26)</f>
        <v>8649</v>
      </c>
      <c r="C26" s="1">
        <v>155</v>
      </c>
      <c r="D26" s="1">
        <v>7995</v>
      </c>
      <c r="E26" s="1">
        <v>391</v>
      </c>
      <c r="F26" s="1">
        <v>108</v>
      </c>
      <c r="G26" s="1"/>
      <c r="H26" s="1"/>
      <c r="I26" s="1"/>
      <c r="J26" s="1"/>
      <c r="K26" s="1"/>
      <c r="L26" s="1"/>
    </row>
    <row r="27" spans="1:12" x14ac:dyDescent="0.2">
      <c r="A27" s="2" t="s">
        <v>281</v>
      </c>
      <c r="B27" s="1">
        <f>SUM(C27:F27)</f>
        <v>646</v>
      </c>
      <c r="C27" s="1">
        <v>119</v>
      </c>
      <c r="D27" s="1">
        <v>309</v>
      </c>
      <c r="E27" s="1">
        <v>167</v>
      </c>
      <c r="F27" s="1">
        <v>51</v>
      </c>
      <c r="G27" s="1"/>
      <c r="H27" s="1"/>
      <c r="I27" s="1"/>
      <c r="J27" s="1"/>
      <c r="K27" s="1"/>
      <c r="L27" s="1"/>
    </row>
    <row r="28" spans="1:12" x14ac:dyDescent="0.2">
      <c r="A28" s="2" t="s">
        <v>282</v>
      </c>
      <c r="B28" s="1">
        <f>SUM(C28:F28)</f>
        <v>1385</v>
      </c>
      <c r="C28" s="1">
        <v>407</v>
      </c>
      <c r="D28" s="1">
        <v>656</v>
      </c>
      <c r="E28" s="1">
        <v>165</v>
      </c>
      <c r="F28" s="1">
        <v>157</v>
      </c>
      <c r="G28" s="1"/>
      <c r="H28" s="1"/>
      <c r="I28" s="1"/>
      <c r="J28" s="1"/>
      <c r="K28" s="1"/>
      <c r="L28" s="1"/>
    </row>
    <row r="29" spans="1:12" x14ac:dyDescent="0.2">
      <c r="A29" s="2" t="s">
        <v>283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2" x14ac:dyDescent="0.2">
      <c r="A30" s="2" t="s">
        <v>279</v>
      </c>
      <c r="B30" s="1">
        <f>SUM(C30:F30)</f>
        <v>1081</v>
      </c>
      <c r="C30" s="1">
        <v>67</v>
      </c>
      <c r="D30" s="1">
        <v>690</v>
      </c>
      <c r="E30" s="1">
        <v>266</v>
      </c>
      <c r="F30" s="1">
        <v>58</v>
      </c>
      <c r="G30" s="1"/>
      <c r="H30" s="1"/>
      <c r="I30" s="1"/>
      <c r="J30" s="1"/>
      <c r="K30" s="1"/>
      <c r="L30" s="1"/>
    </row>
    <row r="31" spans="1:12" x14ac:dyDescent="0.2">
      <c r="A31" s="2" t="s">
        <v>280</v>
      </c>
      <c r="B31" s="1">
        <f>SUM(C31:F31)</f>
        <v>511</v>
      </c>
      <c r="C31" s="1">
        <v>13</v>
      </c>
      <c r="D31" s="1">
        <v>316</v>
      </c>
      <c r="E31" s="1">
        <v>155</v>
      </c>
      <c r="F31" s="1">
        <v>27</v>
      </c>
      <c r="G31" s="1"/>
      <c r="H31" s="1"/>
      <c r="I31" s="1"/>
      <c r="J31" s="1"/>
      <c r="K31" s="1"/>
      <c r="L31" s="1"/>
    </row>
    <row r="32" spans="1:12" x14ac:dyDescent="0.2">
      <c r="A32" s="2" t="s">
        <v>281</v>
      </c>
      <c r="B32" s="1">
        <f>SUM(C32:F32)</f>
        <v>328</v>
      </c>
      <c r="C32" s="1">
        <v>23</v>
      </c>
      <c r="D32" s="1">
        <v>223</v>
      </c>
      <c r="E32" s="1">
        <v>68</v>
      </c>
      <c r="F32" s="1">
        <v>14</v>
      </c>
      <c r="G32" s="1"/>
      <c r="H32" s="1"/>
      <c r="I32" s="1"/>
      <c r="J32" s="1"/>
      <c r="K32" s="1"/>
      <c r="L32" s="1"/>
    </row>
    <row r="33" spans="1:12" x14ac:dyDescent="0.2">
      <c r="A33" s="2" t="s">
        <v>282</v>
      </c>
      <c r="B33" s="1">
        <f>SUM(C33:F33)</f>
        <v>1115</v>
      </c>
      <c r="C33" s="1">
        <v>56</v>
      </c>
      <c r="D33" s="1">
        <v>676</v>
      </c>
      <c r="E33" s="1">
        <v>199</v>
      </c>
      <c r="F33" s="1">
        <v>184</v>
      </c>
      <c r="G33" s="1"/>
      <c r="H33" s="1"/>
      <c r="I33" s="1"/>
      <c r="J33" s="1"/>
      <c r="K33" s="1"/>
      <c r="L33" s="1"/>
    </row>
    <row r="34" spans="1:12" x14ac:dyDescent="0.2">
      <c r="A34" s="2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2" x14ac:dyDescent="0.2">
      <c r="A35" s="2" t="s">
        <v>284</v>
      </c>
      <c r="B35" s="1">
        <f>SUM(C35:F35)</f>
        <v>7718</v>
      </c>
      <c r="C35" s="1">
        <f>SUM(C37:C45)</f>
        <v>2107</v>
      </c>
      <c r="D35" s="1">
        <f>SUM(D36:D45)</f>
        <v>2971</v>
      </c>
      <c r="E35" s="1">
        <f>SUM(E36:E45)</f>
        <v>1597</v>
      </c>
      <c r="F35" s="1">
        <f>SUM(F36:F45)</f>
        <v>1043</v>
      </c>
      <c r="G35" s="1"/>
      <c r="H35" s="1"/>
      <c r="I35" s="1"/>
      <c r="J35" s="1"/>
      <c r="K35" s="1"/>
      <c r="L35" s="1"/>
    </row>
    <row r="36" spans="1:12" x14ac:dyDescent="0.2">
      <c r="A36" s="2" t="s">
        <v>278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2" x14ac:dyDescent="0.2">
      <c r="A37" s="2" t="s">
        <v>279</v>
      </c>
      <c r="B37" s="1">
        <f t="shared" ref="B37:B45" si="0">SUM(C37:F37)</f>
        <v>4368</v>
      </c>
      <c r="C37" s="1">
        <v>1433</v>
      </c>
      <c r="D37" s="1">
        <v>1498</v>
      </c>
      <c r="E37" s="1">
        <v>715</v>
      </c>
      <c r="F37" s="1">
        <v>722</v>
      </c>
      <c r="G37" s="1"/>
      <c r="H37" s="1"/>
      <c r="I37" s="1"/>
      <c r="J37" s="1"/>
      <c r="K37" s="1"/>
      <c r="L37" s="1"/>
    </row>
    <row r="38" spans="1:12" x14ac:dyDescent="0.2">
      <c r="A38" s="2" t="s">
        <v>280</v>
      </c>
      <c r="B38" s="1">
        <f t="shared" si="0"/>
        <v>581</v>
      </c>
      <c r="C38" s="1">
        <v>111</v>
      </c>
      <c r="D38" s="1">
        <v>267</v>
      </c>
      <c r="E38" s="1">
        <v>140</v>
      </c>
      <c r="F38" s="1">
        <v>63</v>
      </c>
      <c r="G38" s="1"/>
      <c r="H38" s="1"/>
      <c r="I38" s="1"/>
      <c r="J38" s="1"/>
      <c r="K38" s="1"/>
      <c r="L38" s="1"/>
    </row>
    <row r="39" spans="1:12" x14ac:dyDescent="0.2">
      <c r="A39" s="2" t="s">
        <v>281</v>
      </c>
      <c r="B39" s="1">
        <f t="shared" si="0"/>
        <v>224</v>
      </c>
      <c r="C39" s="1">
        <v>88</v>
      </c>
      <c r="D39" s="1">
        <v>50</v>
      </c>
      <c r="E39" s="1">
        <v>66</v>
      </c>
      <c r="F39" s="1">
        <v>20</v>
      </c>
      <c r="G39" s="1"/>
      <c r="H39" s="1"/>
      <c r="I39" s="1"/>
      <c r="J39" s="1"/>
      <c r="K39" s="1"/>
      <c r="L39" s="1"/>
    </row>
    <row r="40" spans="1:12" x14ac:dyDescent="0.2">
      <c r="A40" s="2" t="s">
        <v>282</v>
      </c>
      <c r="B40" s="1">
        <f t="shared" si="0"/>
        <v>618</v>
      </c>
      <c r="C40" s="1">
        <v>306</v>
      </c>
      <c r="D40" s="1">
        <v>155</v>
      </c>
      <c r="E40" s="1">
        <v>97</v>
      </c>
      <c r="F40" s="1">
        <v>60</v>
      </c>
      <c r="G40" s="1"/>
      <c r="H40" s="1"/>
      <c r="I40" s="1"/>
      <c r="J40" s="1"/>
      <c r="K40" s="1"/>
      <c r="L40" s="1"/>
    </row>
    <row r="41" spans="1:12" x14ac:dyDescent="0.2">
      <c r="A41" s="2" t="s">
        <v>283</v>
      </c>
      <c r="B41" s="1">
        <f t="shared" si="0"/>
        <v>0</v>
      </c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2" x14ac:dyDescent="0.2">
      <c r="A42" s="2" t="s">
        <v>279</v>
      </c>
      <c r="B42" s="1">
        <f t="shared" si="0"/>
        <v>558</v>
      </c>
      <c r="C42" s="1">
        <v>62</v>
      </c>
      <c r="D42" s="1">
        <v>318</v>
      </c>
      <c r="E42" s="1">
        <v>146</v>
      </c>
      <c r="F42" s="1">
        <v>32</v>
      </c>
      <c r="G42" s="1"/>
      <c r="H42" s="1"/>
      <c r="I42" s="1"/>
      <c r="J42" s="1"/>
      <c r="K42" s="1"/>
      <c r="L42" s="1"/>
    </row>
    <row r="43" spans="1:12" x14ac:dyDescent="0.2">
      <c r="A43" s="2" t="s">
        <v>280</v>
      </c>
      <c r="B43" s="1">
        <f t="shared" si="0"/>
        <v>333</v>
      </c>
      <c r="C43" s="1">
        <v>20</v>
      </c>
      <c r="D43" s="1">
        <v>166</v>
      </c>
      <c r="E43" s="1">
        <v>119</v>
      </c>
      <c r="F43" s="1">
        <v>28</v>
      </c>
      <c r="G43" s="1"/>
      <c r="H43" s="1"/>
      <c r="I43" s="1"/>
      <c r="J43" s="1"/>
      <c r="K43" s="1"/>
      <c r="L43" s="1"/>
    </row>
    <row r="44" spans="1:12" x14ac:dyDescent="0.2">
      <c r="A44" s="2" t="s">
        <v>281</v>
      </c>
      <c r="B44" s="1">
        <f t="shared" si="0"/>
        <v>276</v>
      </c>
      <c r="C44" s="1">
        <v>13</v>
      </c>
      <c r="D44" s="1">
        <v>161</v>
      </c>
      <c r="E44" s="1">
        <v>83</v>
      </c>
      <c r="F44" s="1">
        <v>19</v>
      </c>
      <c r="G44" s="1"/>
      <c r="H44" s="1"/>
      <c r="I44" s="1"/>
      <c r="J44" s="1"/>
      <c r="K44" s="1"/>
      <c r="L44" s="1"/>
    </row>
    <row r="45" spans="1:12" x14ac:dyDescent="0.2">
      <c r="A45" s="2" t="s">
        <v>282</v>
      </c>
      <c r="B45" s="1">
        <f t="shared" si="0"/>
        <v>760</v>
      </c>
      <c r="C45" s="1">
        <v>74</v>
      </c>
      <c r="D45" s="1">
        <v>356</v>
      </c>
      <c r="E45" s="1">
        <v>231</v>
      </c>
      <c r="F45" s="1">
        <v>99</v>
      </c>
      <c r="G45" s="1"/>
      <c r="H45" s="1"/>
      <c r="I45" s="1"/>
      <c r="J45" s="1"/>
      <c r="K45" s="1"/>
      <c r="L45" s="1"/>
    </row>
    <row r="46" spans="1:12" x14ac:dyDescent="0.2">
      <c r="A46" s="2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2" x14ac:dyDescent="0.2">
      <c r="A47" s="2" t="s">
        <v>131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2" x14ac:dyDescent="0.2">
      <c r="A48" s="2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2" x14ac:dyDescent="0.2">
      <c r="A49" s="2" t="s">
        <v>132</v>
      </c>
      <c r="B49" s="14">
        <f>SUM(C49:F49)</f>
        <v>1138690</v>
      </c>
      <c r="C49" s="14">
        <f>C50+C51</f>
        <v>277825</v>
      </c>
      <c r="D49" s="14">
        <f>H49</f>
        <v>470366</v>
      </c>
      <c r="E49" s="14">
        <f>E50+E51</f>
        <v>255504</v>
      </c>
      <c r="F49" s="14">
        <f>F50+F51</f>
        <v>134995</v>
      </c>
      <c r="G49" s="14"/>
      <c r="H49" s="14">
        <f>SUM(I49:L49)</f>
        <v>470366</v>
      </c>
      <c r="I49" s="14">
        <f>I50+I51</f>
        <v>27921</v>
      </c>
      <c r="J49" s="14">
        <f>J50+J51</f>
        <v>167002</v>
      </c>
      <c r="K49" s="14">
        <f>K50+K51</f>
        <v>202888</v>
      </c>
      <c r="L49" s="14">
        <f>L50+L51</f>
        <v>72555</v>
      </c>
    </row>
    <row r="50" spans="1:12" x14ac:dyDescent="0.2">
      <c r="A50" s="2" t="s">
        <v>133</v>
      </c>
      <c r="B50" s="14">
        <f>SUM(C50:F50)</f>
        <v>805236</v>
      </c>
      <c r="C50" s="14">
        <v>184896</v>
      </c>
      <c r="D50" s="14">
        <v>342624</v>
      </c>
      <c r="E50" s="14">
        <v>189474</v>
      </c>
      <c r="F50" s="14">
        <v>88242</v>
      </c>
      <c r="G50" s="14"/>
      <c r="H50" s="14">
        <f>SUM(I50:L50)</f>
        <v>342624</v>
      </c>
      <c r="I50" s="14">
        <v>23737</v>
      </c>
      <c r="J50" s="14">
        <v>121054</v>
      </c>
      <c r="K50" s="14">
        <v>146381</v>
      </c>
      <c r="L50" s="14">
        <v>51452</v>
      </c>
    </row>
    <row r="51" spans="1:12" x14ac:dyDescent="0.2">
      <c r="A51" s="2" t="s">
        <v>134</v>
      </c>
      <c r="B51" s="14">
        <f>SUM(C51:F51)</f>
        <v>333454</v>
      </c>
      <c r="C51" s="14">
        <v>92929</v>
      </c>
      <c r="D51" s="14">
        <v>127742</v>
      </c>
      <c r="E51" s="14">
        <v>66030</v>
      </c>
      <c r="F51" s="14">
        <v>46753</v>
      </c>
      <c r="G51" s="14"/>
      <c r="H51" s="14">
        <f>SUM(I51:L51)</f>
        <v>127742</v>
      </c>
      <c r="I51" s="14">
        <v>4184</v>
      </c>
      <c r="J51" s="14">
        <v>45948</v>
      </c>
      <c r="K51" s="14">
        <v>56507</v>
      </c>
      <c r="L51" s="14">
        <v>21103</v>
      </c>
    </row>
    <row r="52" spans="1:12" x14ac:dyDescent="0.2">
      <c r="A52" s="2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2" x14ac:dyDescent="0.2">
      <c r="A53" s="2" t="s">
        <v>135</v>
      </c>
      <c r="B53" s="1">
        <f>SUM(C53:F53)</f>
        <v>25672</v>
      </c>
      <c r="C53" s="1">
        <f>C54+C55</f>
        <v>6073</v>
      </c>
      <c r="D53" s="1">
        <f>H53</f>
        <v>10905</v>
      </c>
      <c r="E53" s="1">
        <f>E54+E55</f>
        <v>5665</v>
      </c>
      <c r="F53" s="1">
        <f>F54+F55</f>
        <v>3029</v>
      </c>
      <c r="G53" s="1"/>
      <c r="H53" s="1">
        <f>SUM(I53:L53)</f>
        <v>10905</v>
      </c>
      <c r="I53" s="1">
        <f>I54+I55</f>
        <v>567</v>
      </c>
      <c r="J53" s="1">
        <f>J54+J55</f>
        <v>3679</v>
      </c>
      <c r="K53" s="1">
        <f>K54+K55</f>
        <v>4984</v>
      </c>
      <c r="L53" s="1">
        <f>L54+L55</f>
        <v>1675</v>
      </c>
    </row>
    <row r="54" spans="1:12" x14ac:dyDescent="0.2">
      <c r="A54" s="2" t="s">
        <v>133</v>
      </c>
      <c r="B54" s="1">
        <f>SUM(C54:F54)</f>
        <v>17954</v>
      </c>
      <c r="C54" s="1">
        <v>3966</v>
      </c>
      <c r="D54" s="1">
        <v>7934</v>
      </c>
      <c r="E54" s="1">
        <v>4068</v>
      </c>
      <c r="F54" s="1">
        <v>1986</v>
      </c>
      <c r="G54" s="1"/>
      <c r="H54" s="1">
        <f>SUM(I54:L54)</f>
        <v>7934</v>
      </c>
      <c r="I54" s="1">
        <v>478</v>
      </c>
      <c r="J54" s="1">
        <v>2653</v>
      </c>
      <c r="K54" s="1">
        <v>3611</v>
      </c>
      <c r="L54" s="1">
        <v>1192</v>
      </c>
    </row>
    <row r="55" spans="1:12" x14ac:dyDescent="0.2">
      <c r="A55" s="2" t="s">
        <v>134</v>
      </c>
      <c r="B55" s="1">
        <f>SUM(C55:F55)</f>
        <v>7718</v>
      </c>
      <c r="C55" s="1">
        <v>2107</v>
      </c>
      <c r="D55" s="1">
        <v>2971</v>
      </c>
      <c r="E55" s="1">
        <v>1597</v>
      </c>
      <c r="F55" s="1">
        <v>1043</v>
      </c>
      <c r="G55" s="1"/>
      <c r="H55" s="1">
        <f>SUM(I55:L55)</f>
        <v>2971</v>
      </c>
      <c r="I55" s="1">
        <v>89</v>
      </c>
      <c r="J55" s="1">
        <v>1026</v>
      </c>
      <c r="K55" s="1">
        <v>1373</v>
      </c>
      <c r="L55" s="1">
        <v>483</v>
      </c>
    </row>
    <row r="56" spans="1:12" x14ac:dyDescent="0.2">
      <c r="A56" s="2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2" x14ac:dyDescent="0.2">
      <c r="A57" s="2" t="s">
        <v>136</v>
      </c>
      <c r="B57" s="3">
        <f t="shared" ref="B57:C59" si="1">B49/B53</f>
        <v>44.355328762854469</v>
      </c>
      <c r="C57" s="3">
        <f t="shared" si="1"/>
        <v>45.747571216861516</v>
      </c>
      <c r="D57" s="1">
        <f>H57</f>
        <v>43.133058230169645</v>
      </c>
      <c r="E57" s="3">
        <f t="shared" ref="E57:F59" si="2">E49/E53</f>
        <v>45.102206531332747</v>
      </c>
      <c r="F57" s="3">
        <f t="shared" si="2"/>
        <v>44.567514031033348</v>
      </c>
      <c r="G57" s="1"/>
      <c r="H57" s="3">
        <f t="shared" ref="H57:L59" si="3">H49/H53</f>
        <v>43.133058230169645</v>
      </c>
      <c r="I57" s="3">
        <f t="shared" si="3"/>
        <v>49.24338624338624</v>
      </c>
      <c r="J57" s="3">
        <f t="shared" si="3"/>
        <v>45.393313400380535</v>
      </c>
      <c r="K57" s="3">
        <f t="shared" si="3"/>
        <v>40.707865168539328</v>
      </c>
      <c r="L57" s="3">
        <f t="shared" si="3"/>
        <v>43.316417910447761</v>
      </c>
    </row>
    <row r="58" spans="1:12" x14ac:dyDescent="0.2">
      <c r="A58" s="2" t="s">
        <v>133</v>
      </c>
      <c r="B58" s="3">
        <f t="shared" si="1"/>
        <v>44.849949871894843</v>
      </c>
      <c r="C58" s="3">
        <f t="shared" si="1"/>
        <v>46.620272314674736</v>
      </c>
      <c r="D58" s="1">
        <f>H58</f>
        <v>43.184270229392489</v>
      </c>
      <c r="E58" s="3">
        <f t="shared" si="2"/>
        <v>46.576696165191741</v>
      </c>
      <c r="F58" s="3">
        <f t="shared" si="2"/>
        <v>44.432024169184288</v>
      </c>
      <c r="G58" s="1"/>
      <c r="H58" s="3">
        <f t="shared" si="3"/>
        <v>43.184270229392489</v>
      </c>
      <c r="I58" s="3">
        <f t="shared" si="3"/>
        <v>49.65899581589958</v>
      </c>
      <c r="J58" s="3">
        <f t="shared" si="3"/>
        <v>45.629099133056918</v>
      </c>
      <c r="K58" s="3">
        <f t="shared" si="3"/>
        <v>40.537524231514816</v>
      </c>
      <c r="L58" s="3">
        <f t="shared" si="3"/>
        <v>43.164429530201339</v>
      </c>
    </row>
    <row r="59" spans="1:12" x14ac:dyDescent="0.2">
      <c r="A59" s="2" t="s">
        <v>134</v>
      </c>
      <c r="B59" s="3">
        <f t="shared" si="1"/>
        <v>43.20471624773257</v>
      </c>
      <c r="C59" s="3">
        <f t="shared" si="1"/>
        <v>44.10488846701471</v>
      </c>
      <c r="D59" s="1">
        <f>H59</f>
        <v>42.996297542914846</v>
      </c>
      <c r="E59" s="3">
        <f t="shared" si="2"/>
        <v>41.346274264245459</v>
      </c>
      <c r="F59" s="3">
        <f t="shared" si="2"/>
        <v>44.825503355704697</v>
      </c>
      <c r="G59" s="1"/>
      <c r="H59" s="3">
        <f t="shared" si="3"/>
        <v>42.996297542914846</v>
      </c>
      <c r="I59" s="3">
        <f t="shared" si="3"/>
        <v>47.011235955056179</v>
      </c>
      <c r="J59" s="3">
        <f t="shared" si="3"/>
        <v>44.783625730994153</v>
      </c>
      <c r="K59" s="3">
        <f t="shared" si="3"/>
        <v>41.155863073561541</v>
      </c>
      <c r="L59" s="3">
        <f t="shared" si="3"/>
        <v>43.691511387163558</v>
      </c>
    </row>
    <row r="60" spans="1:12" x14ac:dyDescent="0.2">
      <c r="A60" s="12" t="s">
        <v>285</v>
      </c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</row>
  </sheetData>
  <mergeCells count="1">
    <mergeCell ref="A60:L60"/>
  </mergeCells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33A5C8-1B96-4A01-A21D-04F227C14910}">
  <dimension ref="A1:L23"/>
  <sheetViews>
    <sheetView view="pageBreakPreview" zoomScale="125" zoomScaleNormal="100" zoomScaleSheetLayoutView="125" workbookViewId="0">
      <selection activeCell="A2" sqref="A2"/>
    </sheetView>
  </sheetViews>
  <sheetFormatPr defaultRowHeight="10.199999999999999" x14ac:dyDescent="0.2"/>
  <cols>
    <col min="1" max="1" width="18.6640625" style="5" customWidth="1"/>
    <col min="2" max="2" width="6.21875" style="5" customWidth="1"/>
    <col min="3" max="12" width="5.5546875" style="5" customWidth="1"/>
    <col min="13" max="16384" width="8.88671875" style="5"/>
  </cols>
  <sheetData>
    <row r="1" spans="1:12" x14ac:dyDescent="0.2">
      <c r="A1" s="5" t="s">
        <v>306</v>
      </c>
    </row>
    <row r="2" spans="1:12" x14ac:dyDescent="0.2">
      <c r="A2" s="9"/>
      <c r="B2" s="10" t="s">
        <v>0</v>
      </c>
      <c r="C2" s="10" t="s">
        <v>80</v>
      </c>
      <c r="D2" s="10" t="s">
        <v>2</v>
      </c>
      <c r="E2" s="10" t="s">
        <v>286</v>
      </c>
      <c r="F2" s="10" t="s">
        <v>4</v>
      </c>
      <c r="G2" s="10"/>
      <c r="H2" s="10" t="s">
        <v>2</v>
      </c>
      <c r="I2" s="10" t="s">
        <v>5</v>
      </c>
      <c r="J2" s="10" t="s">
        <v>6</v>
      </c>
      <c r="K2" s="10" t="s">
        <v>7</v>
      </c>
      <c r="L2" s="11" t="s">
        <v>8</v>
      </c>
    </row>
    <row r="3" spans="1:12" x14ac:dyDescent="0.2">
      <c r="A3" s="2" t="s">
        <v>137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2" x14ac:dyDescent="0.2">
      <c r="A4" s="2"/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2" x14ac:dyDescent="0.2">
      <c r="A5" s="2" t="s">
        <v>14</v>
      </c>
      <c r="B5" s="1">
        <f>SUM(C5:F5)</f>
        <v>6335</v>
      </c>
      <c r="C5" s="1">
        <f>C6+C7+C8</f>
        <v>396</v>
      </c>
      <c r="D5" s="1">
        <f>H5</f>
        <v>4764</v>
      </c>
      <c r="E5" s="1">
        <f>E6+E7+E8</f>
        <v>891</v>
      </c>
      <c r="F5" s="1">
        <f>F6+F7+F8</f>
        <v>284</v>
      </c>
      <c r="G5" s="1"/>
      <c r="H5" s="1">
        <f>SUM(I5:L5)</f>
        <v>4764</v>
      </c>
      <c r="I5" s="1">
        <f>I6+I7+I8</f>
        <v>126</v>
      </c>
      <c r="J5" s="1">
        <f>J6+J7+J8</f>
        <v>1701</v>
      </c>
      <c r="K5" s="1">
        <f>K6+K7+K8</f>
        <v>2549</v>
      </c>
      <c r="L5" s="1">
        <f>L6+L7+L8</f>
        <v>388</v>
      </c>
    </row>
    <row r="6" spans="1:12" x14ac:dyDescent="0.2">
      <c r="A6" s="2" t="s">
        <v>138</v>
      </c>
      <c r="B6" s="1">
        <f>SUM(C6:F6)</f>
        <v>2569</v>
      </c>
      <c r="C6" s="1">
        <v>246</v>
      </c>
      <c r="D6" s="1">
        <f>H6</f>
        <v>1966</v>
      </c>
      <c r="E6" s="1">
        <v>192</v>
      </c>
      <c r="F6" s="1">
        <v>165</v>
      </c>
      <c r="G6" s="1"/>
      <c r="H6" s="1">
        <f>SUM(I6:L6)</f>
        <v>1966</v>
      </c>
      <c r="I6" s="1">
        <v>2</v>
      </c>
      <c r="J6" s="1">
        <v>696</v>
      </c>
      <c r="K6" s="1">
        <v>1081</v>
      </c>
      <c r="L6" s="1">
        <v>187</v>
      </c>
    </row>
    <row r="7" spans="1:12" x14ac:dyDescent="0.2">
      <c r="A7" s="2" t="s">
        <v>139</v>
      </c>
      <c r="B7" s="1">
        <f>SUM(C7:F7)</f>
        <v>1371</v>
      </c>
      <c r="C7" s="1">
        <v>60</v>
      </c>
      <c r="D7" s="1">
        <f>H7</f>
        <v>1009</v>
      </c>
      <c r="E7" s="1">
        <v>234</v>
      </c>
      <c r="F7" s="1">
        <v>68</v>
      </c>
      <c r="G7" s="1"/>
      <c r="H7" s="1">
        <f>SUM(I7:L7)</f>
        <v>1009</v>
      </c>
      <c r="I7" s="1">
        <v>53</v>
      </c>
      <c r="J7" s="1">
        <v>433</v>
      </c>
      <c r="K7" s="1">
        <v>450</v>
      </c>
      <c r="L7" s="1">
        <v>73</v>
      </c>
    </row>
    <row r="8" spans="1:12" x14ac:dyDescent="0.2">
      <c r="A8" s="2" t="s">
        <v>140</v>
      </c>
      <c r="B8" s="1">
        <f>SUM(C8:F8)</f>
        <v>2395</v>
      </c>
      <c r="C8" s="1">
        <v>90</v>
      </c>
      <c r="D8" s="1">
        <f>H8</f>
        <v>1789</v>
      </c>
      <c r="E8" s="1">
        <v>465</v>
      </c>
      <c r="F8" s="1">
        <v>51</v>
      </c>
      <c r="G8" s="1"/>
      <c r="H8" s="1">
        <f>SUM(I8:L8)</f>
        <v>1789</v>
      </c>
      <c r="I8" s="1">
        <v>71</v>
      </c>
      <c r="J8" s="1">
        <v>572</v>
      </c>
      <c r="K8" s="1">
        <v>1018</v>
      </c>
      <c r="L8" s="1">
        <v>128</v>
      </c>
    </row>
    <row r="9" spans="1:12" x14ac:dyDescent="0.2">
      <c r="A9" s="2"/>
      <c r="B9" s="1"/>
      <c r="C9" s="1"/>
      <c r="D9" s="1"/>
      <c r="E9" s="1"/>
      <c r="F9" s="1"/>
      <c r="G9" s="1"/>
      <c r="H9" s="1"/>
      <c r="I9" s="1"/>
      <c r="J9" s="1"/>
      <c r="K9" s="1"/>
      <c r="L9" s="1"/>
    </row>
    <row r="10" spans="1:12" x14ac:dyDescent="0.2">
      <c r="A10" s="2" t="s">
        <v>141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</row>
    <row r="11" spans="1:12" x14ac:dyDescent="0.2">
      <c r="A11" s="2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2" x14ac:dyDescent="0.2">
      <c r="A12" s="2" t="s">
        <v>142</v>
      </c>
      <c r="B12" s="1">
        <f>SUM(C12:F12)</f>
        <v>6335</v>
      </c>
      <c r="C12" s="1">
        <f>C13+C14</f>
        <v>396</v>
      </c>
      <c r="D12" s="1">
        <f>H12</f>
        <v>4764</v>
      </c>
      <c r="E12" s="1">
        <f>E13+E14</f>
        <v>891</v>
      </c>
      <c r="F12" s="1">
        <f>F13+F14</f>
        <v>284</v>
      </c>
      <c r="G12" s="1"/>
      <c r="H12" s="1">
        <f>SUM(I12:L12)</f>
        <v>4764</v>
      </c>
      <c r="I12" s="1">
        <f>I13+I14</f>
        <v>126</v>
      </c>
      <c r="J12" s="1">
        <f>J13+J14</f>
        <v>1701</v>
      </c>
      <c r="K12" s="1">
        <f>K13+K14</f>
        <v>2549</v>
      </c>
      <c r="L12" s="1">
        <f>L13+L14</f>
        <v>388</v>
      </c>
    </row>
    <row r="13" spans="1:12" x14ac:dyDescent="0.2">
      <c r="A13" s="2" t="s">
        <v>133</v>
      </c>
      <c r="B13" s="1">
        <f>SUM(C13:F13)</f>
        <v>3482</v>
      </c>
      <c r="C13" s="1">
        <v>250</v>
      </c>
      <c r="D13" s="1">
        <v>2573</v>
      </c>
      <c r="E13" s="1">
        <v>453</v>
      </c>
      <c r="F13" s="1">
        <v>206</v>
      </c>
      <c r="G13" s="1"/>
      <c r="H13" s="1">
        <f>SUM(I13:L13)</f>
        <v>2573</v>
      </c>
      <c r="I13" s="1">
        <v>17</v>
      </c>
      <c r="J13" s="1">
        <v>901</v>
      </c>
      <c r="K13" s="1">
        <v>1417</v>
      </c>
      <c r="L13" s="1">
        <v>238</v>
      </c>
    </row>
    <row r="14" spans="1:12" x14ac:dyDescent="0.2">
      <c r="A14" s="2" t="s">
        <v>134</v>
      </c>
      <c r="B14" s="1">
        <f>SUM(C14:F14)</f>
        <v>2853</v>
      </c>
      <c r="C14" s="1">
        <v>146</v>
      </c>
      <c r="D14" s="1">
        <v>2191</v>
      </c>
      <c r="E14" s="1">
        <v>438</v>
      </c>
      <c r="F14" s="1">
        <v>78</v>
      </c>
      <c r="G14" s="1"/>
      <c r="H14" s="1">
        <f>SUM(I14:L14)</f>
        <v>2191</v>
      </c>
      <c r="I14" s="1">
        <v>109</v>
      </c>
      <c r="J14" s="1">
        <v>800</v>
      </c>
      <c r="K14" s="1">
        <v>1132</v>
      </c>
      <c r="L14" s="1">
        <v>150</v>
      </c>
    </row>
    <row r="15" spans="1:12" x14ac:dyDescent="0.2">
      <c r="A15" s="2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</row>
    <row r="16" spans="1:12" x14ac:dyDescent="0.2">
      <c r="A16" s="2" t="s">
        <v>143</v>
      </c>
      <c r="B16" s="1">
        <f>SUM(C16:F16)</f>
        <v>110916</v>
      </c>
      <c r="C16" s="1">
        <f>C17+C18</f>
        <v>4639</v>
      </c>
      <c r="D16" s="1">
        <f>H16</f>
        <v>81179</v>
      </c>
      <c r="E16" s="1">
        <f>E17+E18</f>
        <v>22342</v>
      </c>
      <c r="F16" s="1">
        <f>F17+F18</f>
        <v>2756</v>
      </c>
      <c r="G16" s="1"/>
      <c r="H16" s="1">
        <f>SUM(I16:L16)</f>
        <v>81179</v>
      </c>
      <c r="I16" s="1">
        <f>I17+I18</f>
        <v>4298</v>
      </c>
      <c r="J16" s="1">
        <f>J17+J18</f>
        <v>28568</v>
      </c>
      <c r="K16" s="1">
        <f>K17+K18</f>
        <v>41742</v>
      </c>
      <c r="L16" s="1">
        <f>L17+L18</f>
        <v>6571</v>
      </c>
    </row>
    <row r="17" spans="1:12" x14ac:dyDescent="0.2">
      <c r="A17" s="2" t="s">
        <v>133</v>
      </c>
      <c r="B17" s="1">
        <f>SUM(C17:F17)</f>
        <v>56993</v>
      </c>
      <c r="C17" s="1">
        <v>3269</v>
      </c>
      <c r="D17" s="1">
        <v>40924</v>
      </c>
      <c r="E17" s="1">
        <v>11156</v>
      </c>
      <c r="F17" s="1">
        <v>1644</v>
      </c>
      <c r="G17" s="1"/>
      <c r="H17" s="1">
        <f>SUM(I17:L17)</f>
        <v>40924</v>
      </c>
      <c r="I17" s="1">
        <v>720</v>
      </c>
      <c r="J17" s="1">
        <v>13879</v>
      </c>
      <c r="K17" s="1">
        <v>21701</v>
      </c>
      <c r="L17" s="1">
        <v>4624</v>
      </c>
    </row>
    <row r="18" spans="1:12" x14ac:dyDescent="0.2">
      <c r="A18" s="2" t="s">
        <v>134</v>
      </c>
      <c r="B18" s="1">
        <f>SUM(C18:F18)</f>
        <v>53923</v>
      </c>
      <c r="C18" s="1">
        <v>1370</v>
      </c>
      <c r="D18" s="1">
        <v>40255</v>
      </c>
      <c r="E18" s="1">
        <v>11186</v>
      </c>
      <c r="F18" s="1">
        <v>1112</v>
      </c>
      <c r="G18" s="1"/>
      <c r="H18" s="1">
        <f>SUM(I18:L18)</f>
        <v>40255</v>
      </c>
      <c r="I18" s="1">
        <v>3578</v>
      </c>
      <c r="J18" s="1">
        <v>14689</v>
      </c>
      <c r="K18" s="1">
        <v>20041</v>
      </c>
      <c r="L18" s="1">
        <v>1947</v>
      </c>
    </row>
    <row r="19" spans="1:12" x14ac:dyDescent="0.2">
      <c r="A19" s="2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2" x14ac:dyDescent="0.2">
      <c r="A20" s="2" t="s">
        <v>144</v>
      </c>
      <c r="B20" s="3">
        <f t="shared" ref="B20:C22" si="0">B16/B12</f>
        <v>17.508445146014207</v>
      </c>
      <c r="C20" s="3">
        <f t="shared" si="0"/>
        <v>11.714646464646465</v>
      </c>
      <c r="D20" s="3">
        <f>H20</f>
        <v>17.040092359361882</v>
      </c>
      <c r="E20" s="3">
        <f t="shared" ref="E20:F22" si="1">E16/E12</f>
        <v>25.075196408529742</v>
      </c>
      <c r="F20" s="3">
        <f t="shared" si="1"/>
        <v>9.704225352112676</v>
      </c>
      <c r="G20" s="1"/>
      <c r="H20" s="3">
        <f t="shared" ref="H20:L22" si="2">H16/H12</f>
        <v>17.040092359361882</v>
      </c>
      <c r="I20" s="3">
        <f t="shared" si="2"/>
        <v>34.111111111111114</v>
      </c>
      <c r="J20" s="3">
        <f t="shared" si="2"/>
        <v>16.79482657260435</v>
      </c>
      <c r="K20" s="3">
        <f t="shared" si="2"/>
        <v>16.375833660258927</v>
      </c>
      <c r="L20" s="3">
        <f t="shared" si="2"/>
        <v>16.935567010309278</v>
      </c>
    </row>
    <row r="21" spans="1:12" x14ac:dyDescent="0.2">
      <c r="A21" s="2" t="s">
        <v>133</v>
      </c>
      <c r="B21" s="3">
        <f t="shared" si="0"/>
        <v>16.36789201608271</v>
      </c>
      <c r="C21" s="3">
        <f t="shared" si="0"/>
        <v>13.076000000000001</v>
      </c>
      <c r="D21" s="3">
        <f>H21</f>
        <v>15.905169063350176</v>
      </c>
      <c r="E21" s="3">
        <f t="shared" si="1"/>
        <v>24.626931567328917</v>
      </c>
      <c r="F21" s="3">
        <f t="shared" si="1"/>
        <v>7.9805825242718447</v>
      </c>
      <c r="G21" s="1"/>
      <c r="H21" s="3">
        <f t="shared" si="2"/>
        <v>15.905169063350176</v>
      </c>
      <c r="I21" s="3">
        <f t="shared" si="2"/>
        <v>42.352941176470587</v>
      </c>
      <c r="J21" s="3">
        <f t="shared" si="2"/>
        <v>15.403995560488346</v>
      </c>
      <c r="K21" s="3">
        <f t="shared" si="2"/>
        <v>15.314749470712773</v>
      </c>
      <c r="L21" s="3">
        <f t="shared" si="2"/>
        <v>19.428571428571427</v>
      </c>
    </row>
    <row r="22" spans="1:12" x14ac:dyDescent="0.2">
      <c r="A22" s="2" t="s">
        <v>134</v>
      </c>
      <c r="B22" s="3">
        <f t="shared" si="0"/>
        <v>18.900455660708026</v>
      </c>
      <c r="C22" s="3">
        <f t="shared" si="0"/>
        <v>9.3835616438356162</v>
      </c>
      <c r="D22" s="3">
        <f>H22</f>
        <v>18.372889091738934</v>
      </c>
      <c r="E22" s="3">
        <f t="shared" si="1"/>
        <v>25.538812785388128</v>
      </c>
      <c r="F22" s="3">
        <f t="shared" si="1"/>
        <v>14.256410256410257</v>
      </c>
      <c r="G22" s="1"/>
      <c r="H22" s="3">
        <f t="shared" si="2"/>
        <v>18.372889091738934</v>
      </c>
      <c r="I22" s="3">
        <f t="shared" si="2"/>
        <v>32.825688073394495</v>
      </c>
      <c r="J22" s="3">
        <f t="shared" si="2"/>
        <v>18.361249999999998</v>
      </c>
      <c r="K22" s="3">
        <f t="shared" si="2"/>
        <v>17.704063604240282</v>
      </c>
      <c r="L22" s="3">
        <f t="shared" si="2"/>
        <v>12.98</v>
      </c>
    </row>
    <row r="23" spans="1:12" x14ac:dyDescent="0.2">
      <c r="A23" s="12" t="s">
        <v>285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</row>
  </sheetData>
  <mergeCells count="1">
    <mergeCell ref="A23:L23"/>
  </mergeCells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FDD930-CE32-4B67-9D45-E32CD5D302D1}">
  <dimension ref="A1:L27"/>
  <sheetViews>
    <sheetView view="pageBreakPreview" zoomScale="125" zoomScaleNormal="100" zoomScaleSheetLayoutView="125" workbookViewId="0">
      <selection activeCell="B26" sqref="B26:L26"/>
    </sheetView>
  </sheetViews>
  <sheetFormatPr defaultRowHeight="10.199999999999999" x14ac:dyDescent="0.2"/>
  <cols>
    <col min="1" max="1" width="18.6640625" style="5" customWidth="1"/>
    <col min="2" max="2" width="5.5546875" style="5" customWidth="1"/>
    <col min="3" max="3" width="6" style="5" customWidth="1"/>
    <col min="4" max="12" width="5.5546875" style="5" customWidth="1"/>
    <col min="13" max="16384" width="8.88671875" style="5"/>
  </cols>
  <sheetData>
    <row r="1" spans="1:12" x14ac:dyDescent="0.2">
      <c r="A1" s="5" t="s">
        <v>309</v>
      </c>
    </row>
    <row r="2" spans="1:12" x14ac:dyDescent="0.2">
      <c r="A2" s="9"/>
      <c r="B2" s="10" t="s">
        <v>0</v>
      </c>
      <c r="C2" s="10" t="s">
        <v>80</v>
      </c>
      <c r="D2" s="10" t="s">
        <v>2</v>
      </c>
      <c r="E2" s="10" t="s">
        <v>286</v>
      </c>
      <c r="F2" s="10" t="s">
        <v>4</v>
      </c>
      <c r="G2" s="10"/>
      <c r="H2" s="10" t="s">
        <v>2</v>
      </c>
      <c r="I2" s="10" t="s">
        <v>5</v>
      </c>
      <c r="J2" s="10" t="s">
        <v>6</v>
      </c>
      <c r="K2" s="10" t="s">
        <v>7</v>
      </c>
      <c r="L2" s="11" t="s">
        <v>8</v>
      </c>
    </row>
    <row r="3" spans="1:12" x14ac:dyDescent="0.2">
      <c r="A3" s="2" t="s">
        <v>186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2" x14ac:dyDescent="0.2">
      <c r="A4" s="2"/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2" x14ac:dyDescent="0.2">
      <c r="A5" s="2" t="s">
        <v>187</v>
      </c>
      <c r="B5" s="1">
        <f t="shared" ref="B5:B25" si="0">SUM(C5:F5)</f>
        <v>19460</v>
      </c>
      <c r="C5" s="1">
        <f>C6+C7</f>
        <v>3028</v>
      </c>
      <c r="D5" s="1">
        <f>H5</f>
        <v>10522</v>
      </c>
      <c r="E5" s="1">
        <f>E6+E7</f>
        <v>3871</v>
      </c>
      <c r="F5" s="1">
        <f>F6+F7</f>
        <v>2039</v>
      </c>
      <c r="G5" s="1"/>
      <c r="H5" s="1">
        <f t="shared" ref="H5:H25" si="1">SUM(I5:L5)</f>
        <v>10522</v>
      </c>
      <c r="I5" s="1">
        <f>I6+I7</f>
        <v>580</v>
      </c>
      <c r="J5" s="1">
        <f>J6+J7</f>
        <v>3355</v>
      </c>
      <c r="K5" s="1">
        <f>K6+K7</f>
        <v>4979</v>
      </c>
      <c r="L5" s="1">
        <f>L6+L7</f>
        <v>1608</v>
      </c>
    </row>
    <row r="6" spans="1:12" x14ac:dyDescent="0.2">
      <c r="A6" s="2" t="s">
        <v>188</v>
      </c>
      <c r="B6" s="1">
        <f t="shared" si="0"/>
        <v>3510</v>
      </c>
      <c r="C6" s="1">
        <v>107</v>
      </c>
      <c r="D6" s="1">
        <v>2671</v>
      </c>
      <c r="E6" s="1">
        <v>392</v>
      </c>
      <c r="F6" s="1">
        <v>340</v>
      </c>
      <c r="G6" s="1"/>
      <c r="H6" s="1">
        <f t="shared" si="1"/>
        <v>2671</v>
      </c>
      <c r="I6" s="1">
        <v>189</v>
      </c>
      <c r="J6" s="1">
        <v>482</v>
      </c>
      <c r="K6" s="1">
        <v>1607</v>
      </c>
      <c r="L6" s="1">
        <v>393</v>
      </c>
    </row>
    <row r="7" spans="1:12" x14ac:dyDescent="0.2">
      <c r="A7" s="2" t="s">
        <v>189</v>
      </c>
      <c r="B7" s="1">
        <f t="shared" si="0"/>
        <v>15950</v>
      </c>
      <c r="C7" s="1">
        <f>SUM(C8:C25)</f>
        <v>2921</v>
      </c>
      <c r="D7" s="1">
        <f t="shared" ref="D7:D25" si="2">H7</f>
        <v>7851</v>
      </c>
      <c r="E7" s="1">
        <f>SUM(E8:E25)</f>
        <v>3479</v>
      </c>
      <c r="F7" s="1">
        <f>SUM(F8:F25)</f>
        <v>1699</v>
      </c>
      <c r="G7" s="1"/>
      <c r="H7" s="1">
        <f t="shared" si="1"/>
        <v>7851</v>
      </c>
      <c r="I7" s="1">
        <f>SUM(I8:I25)</f>
        <v>391</v>
      </c>
      <c r="J7" s="1">
        <f>SUM(J8:J25)</f>
        <v>2873</v>
      </c>
      <c r="K7" s="1">
        <f>SUM(K8:K25)</f>
        <v>3372</v>
      </c>
      <c r="L7" s="1">
        <f>SUM(L8:L25)</f>
        <v>1215</v>
      </c>
    </row>
    <row r="8" spans="1:12" x14ac:dyDescent="0.2">
      <c r="A8" s="2" t="s">
        <v>190</v>
      </c>
      <c r="B8" s="1">
        <f t="shared" si="0"/>
        <v>1602</v>
      </c>
      <c r="C8" s="1">
        <v>5</v>
      </c>
      <c r="D8" s="1">
        <f t="shared" si="2"/>
        <v>1367</v>
      </c>
      <c r="E8" s="1">
        <v>162</v>
      </c>
      <c r="F8" s="1">
        <v>68</v>
      </c>
      <c r="G8" s="1"/>
      <c r="H8" s="1">
        <f t="shared" si="1"/>
        <v>1367</v>
      </c>
      <c r="I8" s="1">
        <v>3</v>
      </c>
      <c r="J8" s="1">
        <v>334</v>
      </c>
      <c r="K8" s="1">
        <v>847</v>
      </c>
      <c r="L8" s="1">
        <v>183</v>
      </c>
    </row>
    <row r="9" spans="1:12" x14ac:dyDescent="0.2">
      <c r="A9" s="2" t="s">
        <v>191</v>
      </c>
      <c r="B9" s="1">
        <f t="shared" si="0"/>
        <v>857</v>
      </c>
      <c r="C9" s="1">
        <v>5</v>
      </c>
      <c r="D9" s="1">
        <f t="shared" si="2"/>
        <v>634</v>
      </c>
      <c r="E9" s="1">
        <v>179</v>
      </c>
      <c r="F9" s="1">
        <v>39</v>
      </c>
      <c r="G9" s="1"/>
      <c r="H9" s="1">
        <f t="shared" si="1"/>
        <v>634</v>
      </c>
      <c r="I9" s="1">
        <v>5</v>
      </c>
      <c r="J9" s="1">
        <v>215</v>
      </c>
      <c r="K9" s="1">
        <v>349</v>
      </c>
      <c r="L9" s="1">
        <v>65</v>
      </c>
    </row>
    <row r="10" spans="1:12" x14ac:dyDescent="0.2">
      <c r="A10" s="2" t="s">
        <v>192</v>
      </c>
      <c r="B10" s="1">
        <f t="shared" si="0"/>
        <v>707</v>
      </c>
      <c r="C10" s="1">
        <v>14</v>
      </c>
      <c r="D10" s="1">
        <f t="shared" si="2"/>
        <v>473</v>
      </c>
      <c r="E10" s="1">
        <v>168</v>
      </c>
      <c r="F10" s="1">
        <v>52</v>
      </c>
      <c r="G10" s="1"/>
      <c r="H10" s="1">
        <f t="shared" si="1"/>
        <v>473</v>
      </c>
      <c r="I10" s="1">
        <v>2</v>
      </c>
      <c r="J10" s="1">
        <v>168</v>
      </c>
      <c r="K10" s="1">
        <v>241</v>
      </c>
      <c r="L10" s="1">
        <v>62</v>
      </c>
    </row>
    <row r="11" spans="1:12" x14ac:dyDescent="0.2">
      <c r="A11" s="2" t="s">
        <v>193</v>
      </c>
      <c r="B11" s="1">
        <f t="shared" si="0"/>
        <v>458</v>
      </c>
      <c r="C11" s="1">
        <v>17</v>
      </c>
      <c r="D11" s="1">
        <f t="shared" si="2"/>
        <v>295</v>
      </c>
      <c r="E11" s="1">
        <v>109</v>
      </c>
      <c r="F11" s="1">
        <v>37</v>
      </c>
      <c r="G11" s="1"/>
      <c r="H11" s="1">
        <f t="shared" si="1"/>
        <v>295</v>
      </c>
      <c r="I11" s="1">
        <v>2</v>
      </c>
      <c r="J11" s="1">
        <v>102</v>
      </c>
      <c r="K11" s="1">
        <v>145</v>
      </c>
      <c r="L11" s="1">
        <v>46</v>
      </c>
    </row>
    <row r="12" spans="1:12" x14ac:dyDescent="0.2">
      <c r="A12" s="2" t="s">
        <v>194</v>
      </c>
      <c r="B12" s="1">
        <f t="shared" si="0"/>
        <v>1034</v>
      </c>
      <c r="C12" s="1">
        <v>52</v>
      </c>
      <c r="D12" s="1">
        <f t="shared" si="2"/>
        <v>678</v>
      </c>
      <c r="E12" s="1">
        <v>225</v>
      </c>
      <c r="F12" s="1">
        <v>79</v>
      </c>
      <c r="G12" s="1"/>
      <c r="H12" s="1">
        <f t="shared" si="1"/>
        <v>678</v>
      </c>
      <c r="I12" s="1">
        <v>17</v>
      </c>
      <c r="J12" s="1">
        <v>249</v>
      </c>
      <c r="K12" s="1">
        <v>341</v>
      </c>
      <c r="L12" s="1">
        <v>71</v>
      </c>
    </row>
    <row r="13" spans="1:12" x14ac:dyDescent="0.2">
      <c r="A13" s="2" t="s">
        <v>195</v>
      </c>
      <c r="B13" s="1">
        <f t="shared" si="0"/>
        <v>831</v>
      </c>
      <c r="C13" s="1">
        <v>56</v>
      </c>
      <c r="D13" s="1">
        <f t="shared" si="2"/>
        <v>487</v>
      </c>
      <c r="E13" s="1">
        <v>195</v>
      </c>
      <c r="F13" s="1">
        <v>93</v>
      </c>
      <c r="G13" s="1"/>
      <c r="H13" s="1">
        <f t="shared" si="1"/>
        <v>487</v>
      </c>
      <c r="I13" s="1">
        <v>15</v>
      </c>
      <c r="J13" s="1">
        <v>203</v>
      </c>
      <c r="K13" s="1">
        <v>211</v>
      </c>
      <c r="L13" s="1">
        <v>58</v>
      </c>
    </row>
    <row r="14" spans="1:12" x14ac:dyDescent="0.2">
      <c r="A14" s="2" t="s">
        <v>196</v>
      </c>
      <c r="B14" s="1">
        <f t="shared" si="0"/>
        <v>907</v>
      </c>
      <c r="C14" s="1">
        <v>87</v>
      </c>
      <c r="D14" s="1">
        <f t="shared" si="2"/>
        <v>536</v>
      </c>
      <c r="E14" s="1">
        <v>208</v>
      </c>
      <c r="F14" s="1">
        <v>76</v>
      </c>
      <c r="G14" s="1"/>
      <c r="H14" s="1">
        <f t="shared" si="1"/>
        <v>536</v>
      </c>
      <c r="I14" s="1">
        <v>42</v>
      </c>
      <c r="J14" s="1">
        <v>217</v>
      </c>
      <c r="K14" s="1">
        <v>187</v>
      </c>
      <c r="L14" s="1">
        <v>90</v>
      </c>
    </row>
    <row r="15" spans="1:12" x14ac:dyDescent="0.2">
      <c r="A15" s="2" t="s">
        <v>197</v>
      </c>
      <c r="B15" s="1">
        <f t="shared" si="0"/>
        <v>716</v>
      </c>
      <c r="C15" s="1">
        <v>72</v>
      </c>
      <c r="D15" s="1">
        <f t="shared" si="2"/>
        <v>375</v>
      </c>
      <c r="E15" s="1">
        <v>184</v>
      </c>
      <c r="F15" s="1">
        <v>85</v>
      </c>
      <c r="G15" s="1"/>
      <c r="H15" s="1">
        <f t="shared" si="1"/>
        <v>375</v>
      </c>
      <c r="I15" s="1">
        <v>29</v>
      </c>
      <c r="J15" s="1">
        <v>145</v>
      </c>
      <c r="K15" s="1">
        <v>149</v>
      </c>
      <c r="L15" s="1">
        <v>52</v>
      </c>
    </row>
    <row r="16" spans="1:12" x14ac:dyDescent="0.2">
      <c r="A16" s="2" t="s">
        <v>198</v>
      </c>
      <c r="B16" s="1">
        <f t="shared" si="0"/>
        <v>756</v>
      </c>
      <c r="C16" s="1">
        <v>108</v>
      </c>
      <c r="D16" s="1">
        <f t="shared" si="2"/>
        <v>390</v>
      </c>
      <c r="E16" s="1">
        <v>155</v>
      </c>
      <c r="F16" s="1">
        <v>103</v>
      </c>
      <c r="G16" s="1"/>
      <c r="H16" s="1">
        <f t="shared" si="1"/>
        <v>390</v>
      </c>
      <c r="I16" s="1">
        <v>39</v>
      </c>
      <c r="J16" s="1">
        <v>168</v>
      </c>
      <c r="K16" s="1">
        <v>118</v>
      </c>
      <c r="L16" s="1">
        <v>65</v>
      </c>
    </row>
    <row r="17" spans="1:12" x14ac:dyDescent="0.2">
      <c r="A17" s="2" t="s">
        <v>199</v>
      </c>
      <c r="B17" s="1">
        <f t="shared" si="0"/>
        <v>687</v>
      </c>
      <c r="C17" s="1">
        <v>133</v>
      </c>
      <c r="D17" s="1">
        <f t="shared" si="2"/>
        <v>310</v>
      </c>
      <c r="E17" s="1">
        <v>140</v>
      </c>
      <c r="F17" s="1">
        <v>104</v>
      </c>
      <c r="G17" s="1"/>
      <c r="H17" s="1">
        <f t="shared" si="1"/>
        <v>310</v>
      </c>
      <c r="I17" s="1">
        <v>22</v>
      </c>
      <c r="J17" s="1">
        <v>111</v>
      </c>
      <c r="K17" s="1">
        <v>122</v>
      </c>
      <c r="L17" s="1">
        <v>55</v>
      </c>
    </row>
    <row r="18" spans="1:12" x14ac:dyDescent="0.2">
      <c r="A18" s="2" t="s">
        <v>200</v>
      </c>
      <c r="B18" s="1">
        <f t="shared" si="0"/>
        <v>1200</v>
      </c>
      <c r="C18" s="1">
        <v>202</v>
      </c>
      <c r="D18" s="1">
        <f t="shared" si="2"/>
        <v>562</v>
      </c>
      <c r="E18" s="1">
        <v>275</v>
      </c>
      <c r="F18" s="1">
        <v>161</v>
      </c>
      <c r="G18" s="1"/>
      <c r="H18" s="1">
        <f t="shared" si="1"/>
        <v>562</v>
      </c>
      <c r="I18" s="1">
        <v>56</v>
      </c>
      <c r="J18" s="1">
        <v>234</v>
      </c>
      <c r="K18" s="1">
        <v>159</v>
      </c>
      <c r="L18" s="1">
        <v>113</v>
      </c>
    </row>
    <row r="19" spans="1:12" x14ac:dyDescent="0.2">
      <c r="A19" s="2" t="s">
        <v>201</v>
      </c>
      <c r="B19" s="1">
        <f t="shared" si="0"/>
        <v>1996</v>
      </c>
      <c r="C19" s="1">
        <v>486</v>
      </c>
      <c r="D19" s="1">
        <f t="shared" si="2"/>
        <v>757</v>
      </c>
      <c r="E19" s="1">
        <v>460</v>
      </c>
      <c r="F19" s="1">
        <v>293</v>
      </c>
      <c r="G19" s="1"/>
      <c r="H19" s="1">
        <f t="shared" si="1"/>
        <v>757</v>
      </c>
      <c r="I19" s="1">
        <v>64</v>
      </c>
      <c r="J19" s="1">
        <v>323</v>
      </c>
      <c r="K19" s="1">
        <v>224</v>
      </c>
      <c r="L19" s="1">
        <v>146</v>
      </c>
    </row>
    <row r="20" spans="1:12" x14ac:dyDescent="0.2">
      <c r="A20" s="2" t="s">
        <v>202</v>
      </c>
      <c r="B20" s="1">
        <f t="shared" si="0"/>
        <v>1209</v>
      </c>
      <c r="C20" s="1">
        <v>384</v>
      </c>
      <c r="D20" s="1">
        <f t="shared" si="2"/>
        <v>345</v>
      </c>
      <c r="E20" s="1">
        <v>300</v>
      </c>
      <c r="F20" s="1">
        <v>180</v>
      </c>
      <c r="G20" s="1"/>
      <c r="H20" s="1">
        <f t="shared" si="1"/>
        <v>345</v>
      </c>
      <c r="I20" s="1">
        <v>41</v>
      </c>
      <c r="J20" s="1">
        <v>133</v>
      </c>
      <c r="K20" s="1">
        <v>94</v>
      </c>
      <c r="L20" s="1">
        <v>77</v>
      </c>
    </row>
    <row r="21" spans="1:12" x14ac:dyDescent="0.2">
      <c r="A21" s="2" t="s">
        <v>203</v>
      </c>
      <c r="B21" s="1">
        <f t="shared" si="0"/>
        <v>798</v>
      </c>
      <c r="C21" s="1">
        <v>308</v>
      </c>
      <c r="D21" s="1">
        <f t="shared" si="2"/>
        <v>198</v>
      </c>
      <c r="E21" s="1">
        <v>185</v>
      </c>
      <c r="F21" s="1">
        <v>107</v>
      </c>
      <c r="G21" s="1"/>
      <c r="H21" s="1">
        <f t="shared" si="1"/>
        <v>198</v>
      </c>
      <c r="I21" s="1">
        <v>20</v>
      </c>
      <c r="J21" s="1">
        <v>82</v>
      </c>
      <c r="K21" s="1">
        <v>58</v>
      </c>
      <c r="L21" s="1">
        <v>38</v>
      </c>
    </row>
    <row r="22" spans="1:12" x14ac:dyDescent="0.2">
      <c r="A22" s="2" t="s">
        <v>204</v>
      </c>
      <c r="B22" s="1">
        <f t="shared" si="0"/>
        <v>527</v>
      </c>
      <c r="C22" s="1">
        <v>207</v>
      </c>
      <c r="D22" s="1">
        <f t="shared" si="2"/>
        <v>120</v>
      </c>
      <c r="E22" s="1">
        <v>132</v>
      </c>
      <c r="F22" s="1">
        <v>68</v>
      </c>
      <c r="G22" s="1"/>
      <c r="H22" s="1">
        <f t="shared" si="1"/>
        <v>120</v>
      </c>
      <c r="I22" s="1">
        <v>12</v>
      </c>
      <c r="J22" s="1">
        <v>46</v>
      </c>
      <c r="K22" s="1">
        <v>34</v>
      </c>
      <c r="L22" s="1">
        <v>28</v>
      </c>
    </row>
    <row r="23" spans="1:12" x14ac:dyDescent="0.2">
      <c r="A23" s="2" t="s">
        <v>205</v>
      </c>
      <c r="B23" s="1">
        <f t="shared" si="0"/>
        <v>686</v>
      </c>
      <c r="C23" s="1">
        <v>294</v>
      </c>
      <c r="D23" s="1">
        <f t="shared" si="2"/>
        <v>136</v>
      </c>
      <c r="E23" s="1">
        <v>169</v>
      </c>
      <c r="F23" s="1">
        <v>87</v>
      </c>
      <c r="G23" s="1"/>
      <c r="H23" s="1">
        <f t="shared" si="1"/>
        <v>136</v>
      </c>
      <c r="I23" s="1">
        <v>9</v>
      </c>
      <c r="J23" s="1">
        <v>54</v>
      </c>
      <c r="K23" s="1">
        <v>44</v>
      </c>
      <c r="L23" s="1">
        <v>29</v>
      </c>
    </row>
    <row r="24" spans="1:12" x14ac:dyDescent="0.2">
      <c r="A24" s="2" t="s">
        <v>206</v>
      </c>
      <c r="B24" s="1">
        <f t="shared" si="0"/>
        <v>368</v>
      </c>
      <c r="C24" s="1">
        <v>171</v>
      </c>
      <c r="D24" s="1">
        <f t="shared" si="2"/>
        <v>78</v>
      </c>
      <c r="E24" s="1">
        <v>91</v>
      </c>
      <c r="F24" s="1">
        <v>28</v>
      </c>
      <c r="G24" s="1"/>
      <c r="H24" s="1">
        <f t="shared" si="1"/>
        <v>78</v>
      </c>
      <c r="I24" s="1">
        <v>6</v>
      </c>
      <c r="J24" s="1">
        <v>42</v>
      </c>
      <c r="K24" s="1">
        <v>19</v>
      </c>
      <c r="L24" s="1">
        <v>11</v>
      </c>
    </row>
    <row r="25" spans="1:12" x14ac:dyDescent="0.2">
      <c r="A25" s="2" t="s">
        <v>207</v>
      </c>
      <c r="B25" s="1">
        <f t="shared" si="0"/>
        <v>611</v>
      </c>
      <c r="C25" s="1">
        <v>320</v>
      </c>
      <c r="D25" s="1">
        <f t="shared" si="2"/>
        <v>110</v>
      </c>
      <c r="E25" s="1">
        <v>142</v>
      </c>
      <c r="F25" s="1">
        <v>39</v>
      </c>
      <c r="G25" s="1"/>
      <c r="H25" s="1">
        <f t="shared" si="1"/>
        <v>110</v>
      </c>
      <c r="I25" s="1">
        <v>7</v>
      </c>
      <c r="J25" s="1">
        <v>47</v>
      </c>
      <c r="K25" s="1">
        <v>30</v>
      </c>
      <c r="L25" s="1">
        <v>26</v>
      </c>
    </row>
    <row r="26" spans="1:12" x14ac:dyDescent="0.2">
      <c r="A26" s="2" t="s">
        <v>208</v>
      </c>
      <c r="B26" s="13">
        <v>6475</v>
      </c>
      <c r="C26" s="13">
        <v>13330</v>
      </c>
      <c r="D26" s="13">
        <v>3753</v>
      </c>
      <c r="E26" s="13">
        <v>6739</v>
      </c>
      <c r="F26" s="13">
        <v>6726</v>
      </c>
      <c r="G26" s="13"/>
      <c r="H26" s="13">
        <v>3753</v>
      </c>
      <c r="I26" s="13">
        <v>5969</v>
      </c>
      <c r="J26" s="13">
        <v>4237</v>
      </c>
      <c r="K26" s="13">
        <v>2694</v>
      </c>
      <c r="L26" s="13">
        <v>4836</v>
      </c>
    </row>
    <row r="27" spans="1:12" x14ac:dyDescent="0.2">
      <c r="A27" s="12" t="s">
        <v>285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</row>
  </sheetData>
  <mergeCells count="1">
    <mergeCell ref="A27:L27"/>
  </mergeCells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9E0754-665F-4AB4-9EB3-7B6468D96178}">
  <dimension ref="A1:L26"/>
  <sheetViews>
    <sheetView view="pageBreakPreview" zoomScale="125" zoomScaleNormal="100" zoomScaleSheetLayoutView="125" workbookViewId="0">
      <selection activeCell="B17" sqref="B17:L25"/>
    </sheetView>
  </sheetViews>
  <sheetFormatPr defaultRowHeight="10.199999999999999" x14ac:dyDescent="0.2"/>
  <cols>
    <col min="1" max="1" width="18.6640625" style="5" customWidth="1"/>
    <col min="2" max="12" width="5.5546875" style="5" customWidth="1"/>
    <col min="13" max="16384" width="8.88671875" style="5"/>
  </cols>
  <sheetData>
    <row r="1" spans="1:12" x14ac:dyDescent="0.2">
      <c r="A1" s="5" t="s">
        <v>308</v>
      </c>
    </row>
    <row r="2" spans="1:12" x14ac:dyDescent="0.2">
      <c r="A2" s="9"/>
      <c r="B2" s="10" t="s">
        <v>0</v>
      </c>
      <c r="C2" s="10" t="s">
        <v>80</v>
      </c>
      <c r="D2" s="10" t="s">
        <v>2</v>
      </c>
      <c r="E2" s="10" t="s">
        <v>286</v>
      </c>
      <c r="F2" s="10" t="s">
        <v>4</v>
      </c>
      <c r="G2" s="10"/>
      <c r="H2" s="10" t="s">
        <v>2</v>
      </c>
      <c r="I2" s="10" t="s">
        <v>5</v>
      </c>
      <c r="J2" s="10" t="s">
        <v>6</v>
      </c>
      <c r="K2" s="10" t="s">
        <v>7</v>
      </c>
      <c r="L2" s="11" t="s">
        <v>8</v>
      </c>
    </row>
    <row r="3" spans="1:12" x14ac:dyDescent="0.2">
      <c r="A3" s="2" t="s">
        <v>209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2" x14ac:dyDescent="0.2">
      <c r="A4" s="2"/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2" x14ac:dyDescent="0.2">
      <c r="A5" s="2" t="s">
        <v>10</v>
      </c>
      <c r="B5" s="1">
        <f t="shared" ref="B5:B13" si="0">SUM(C5:F5)</f>
        <v>22554</v>
      </c>
      <c r="C5" s="1">
        <f>SUM(C7:C13)</f>
        <v>3923</v>
      </c>
      <c r="D5" s="1">
        <f>H5</f>
        <v>11012</v>
      </c>
      <c r="E5" s="1">
        <f>SUM(E7:E13)</f>
        <v>5475</v>
      </c>
      <c r="F5" s="1">
        <f>SUM(F7:F13)</f>
        <v>2144</v>
      </c>
      <c r="G5" s="1"/>
      <c r="H5" s="1">
        <f t="shared" ref="H5:H13" si="1">SUM(I5:L5)</f>
        <v>11012</v>
      </c>
      <c r="I5" s="1">
        <f>SUM(I7:I13)</f>
        <v>443</v>
      </c>
      <c r="J5" s="1">
        <f>SUM(J7:J13)</f>
        <v>3989</v>
      </c>
      <c r="K5" s="1">
        <f>SUM(K7:K13)</f>
        <v>4618</v>
      </c>
      <c r="L5" s="1">
        <f>SUM(L7:L13)</f>
        <v>1962</v>
      </c>
    </row>
    <row r="6" spans="1:12" x14ac:dyDescent="0.2">
      <c r="A6" s="2" t="s">
        <v>210</v>
      </c>
      <c r="B6" s="1">
        <f t="shared" si="0"/>
        <v>15185</v>
      </c>
      <c r="C6" s="1">
        <v>2792</v>
      </c>
      <c r="D6" s="1">
        <v>7477</v>
      </c>
      <c r="E6" s="1">
        <v>3298</v>
      </c>
      <c r="F6" s="1">
        <v>1618</v>
      </c>
      <c r="G6" s="1"/>
      <c r="H6" s="1">
        <f t="shared" si="1"/>
        <v>8972</v>
      </c>
      <c r="I6" s="1">
        <f>I7+I8+I9</f>
        <v>412</v>
      </c>
      <c r="J6" s="1">
        <f>J7+J8+J9</f>
        <v>3388</v>
      </c>
      <c r="K6" s="1">
        <f>K7+K8+K9</f>
        <v>3846</v>
      </c>
      <c r="L6" s="1">
        <f>L7+L8+L9</f>
        <v>1326</v>
      </c>
    </row>
    <row r="7" spans="1:12" x14ac:dyDescent="0.2">
      <c r="A7" s="2" t="s">
        <v>211</v>
      </c>
      <c r="B7" s="1">
        <f t="shared" si="0"/>
        <v>13013</v>
      </c>
      <c r="C7" s="1">
        <v>2767</v>
      </c>
      <c r="D7" s="1">
        <v>6132</v>
      </c>
      <c r="E7" s="1">
        <v>2582</v>
      </c>
      <c r="F7" s="1">
        <v>1532</v>
      </c>
      <c r="G7" s="1"/>
      <c r="H7" s="1">
        <f t="shared" si="1"/>
        <v>6132</v>
      </c>
      <c r="I7" s="1">
        <v>382</v>
      </c>
      <c r="J7" s="1">
        <v>2001</v>
      </c>
      <c r="K7" s="1">
        <v>2717</v>
      </c>
      <c r="L7" s="1">
        <v>1032</v>
      </c>
    </row>
    <row r="8" spans="1:12" x14ac:dyDescent="0.2">
      <c r="A8" s="2" t="s">
        <v>212</v>
      </c>
      <c r="B8" s="1">
        <f t="shared" si="0"/>
        <v>627</v>
      </c>
      <c r="C8" s="1">
        <v>128</v>
      </c>
      <c r="D8" s="1">
        <v>281</v>
      </c>
      <c r="E8" s="1">
        <v>147</v>
      </c>
      <c r="F8" s="1">
        <v>71</v>
      </c>
      <c r="G8" s="1"/>
      <c r="H8" s="1">
        <f t="shared" si="1"/>
        <v>281</v>
      </c>
      <c r="I8" s="1">
        <v>24</v>
      </c>
      <c r="J8" s="1">
        <v>93</v>
      </c>
      <c r="K8" s="1">
        <v>107</v>
      </c>
      <c r="L8" s="1">
        <v>57</v>
      </c>
    </row>
    <row r="9" spans="1:12" x14ac:dyDescent="0.2">
      <c r="A9" s="2" t="s">
        <v>213</v>
      </c>
      <c r="B9" s="1">
        <f t="shared" si="0"/>
        <v>4128</v>
      </c>
      <c r="C9" s="1">
        <v>100</v>
      </c>
      <c r="D9" s="1">
        <v>2559</v>
      </c>
      <c r="E9" s="1">
        <v>1279</v>
      </c>
      <c r="F9" s="1">
        <v>190</v>
      </c>
      <c r="G9" s="1"/>
      <c r="H9" s="1">
        <f t="shared" si="1"/>
        <v>2559</v>
      </c>
      <c r="I9" s="1">
        <v>6</v>
      </c>
      <c r="J9" s="1">
        <v>1294</v>
      </c>
      <c r="K9" s="1">
        <v>1022</v>
      </c>
      <c r="L9" s="1">
        <v>237</v>
      </c>
    </row>
    <row r="10" spans="1:12" x14ac:dyDescent="0.2">
      <c r="A10" s="2" t="s">
        <v>214</v>
      </c>
      <c r="B10" s="1">
        <f t="shared" si="0"/>
        <v>956</v>
      </c>
      <c r="C10" s="1">
        <v>278</v>
      </c>
      <c r="D10" s="1">
        <v>254</v>
      </c>
      <c r="E10" s="1">
        <v>313</v>
      </c>
      <c r="F10" s="1">
        <v>111</v>
      </c>
      <c r="G10" s="1"/>
      <c r="H10" s="1">
        <f t="shared" si="1"/>
        <v>254</v>
      </c>
      <c r="I10" s="1">
        <v>5</v>
      </c>
      <c r="J10" s="1">
        <v>63</v>
      </c>
      <c r="K10" s="1">
        <v>96</v>
      </c>
      <c r="L10" s="1">
        <v>90</v>
      </c>
    </row>
    <row r="11" spans="1:12" x14ac:dyDescent="0.2">
      <c r="A11" s="2" t="s">
        <v>215</v>
      </c>
      <c r="B11" s="1">
        <f t="shared" si="0"/>
        <v>904</v>
      </c>
      <c r="C11" s="1">
        <v>301</v>
      </c>
      <c r="D11" s="1">
        <v>275</v>
      </c>
      <c r="E11" s="1">
        <v>228</v>
      </c>
      <c r="F11" s="1">
        <v>100</v>
      </c>
      <c r="G11" s="1"/>
      <c r="H11" s="1">
        <f t="shared" si="1"/>
        <v>375</v>
      </c>
      <c r="I11" s="1">
        <v>14</v>
      </c>
      <c r="J11" s="1">
        <v>99</v>
      </c>
      <c r="K11" s="1">
        <v>141</v>
      </c>
      <c r="L11" s="1">
        <v>121</v>
      </c>
    </row>
    <row r="12" spans="1:12" x14ac:dyDescent="0.2">
      <c r="A12" s="2" t="s">
        <v>216</v>
      </c>
      <c r="B12" s="1">
        <f t="shared" si="0"/>
        <v>813</v>
      </c>
      <c r="C12" s="1">
        <v>186</v>
      </c>
      <c r="D12" s="1">
        <v>159</v>
      </c>
      <c r="E12" s="1">
        <v>439</v>
      </c>
      <c r="F12" s="1">
        <v>29</v>
      </c>
      <c r="G12" s="1"/>
      <c r="H12" s="1">
        <f t="shared" si="1"/>
        <v>159</v>
      </c>
      <c r="I12" s="1">
        <v>0</v>
      </c>
      <c r="J12" s="1">
        <v>30</v>
      </c>
      <c r="K12" s="1">
        <v>60</v>
      </c>
      <c r="L12" s="1">
        <v>69</v>
      </c>
    </row>
    <row r="13" spans="1:12" x14ac:dyDescent="0.2">
      <c r="A13" s="2" t="s">
        <v>217</v>
      </c>
      <c r="B13" s="1">
        <f t="shared" si="0"/>
        <v>2013</v>
      </c>
      <c r="C13" s="1">
        <v>163</v>
      </c>
      <c r="D13" s="1">
        <v>1252</v>
      </c>
      <c r="E13" s="1">
        <v>487</v>
      </c>
      <c r="F13" s="1">
        <v>111</v>
      </c>
      <c r="G13" s="1"/>
      <c r="H13" s="1">
        <f t="shared" si="1"/>
        <v>1252</v>
      </c>
      <c r="I13" s="1">
        <v>12</v>
      </c>
      <c r="J13" s="1">
        <v>409</v>
      </c>
      <c r="K13" s="1">
        <v>475</v>
      </c>
      <c r="L13" s="1">
        <v>356</v>
      </c>
    </row>
    <row r="14" spans="1:12" x14ac:dyDescent="0.2">
      <c r="A14" s="2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</row>
    <row r="15" spans="1:12" x14ac:dyDescent="0.2">
      <c r="A15" s="2" t="s">
        <v>218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</row>
    <row r="16" spans="1:12" x14ac:dyDescent="0.2">
      <c r="A16" s="2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</row>
    <row r="17" spans="1:12" x14ac:dyDescent="0.2">
      <c r="A17" s="2" t="s">
        <v>10</v>
      </c>
      <c r="B17" s="13"/>
      <c r="C17" s="13"/>
      <c r="D17" s="13"/>
      <c r="E17" s="13"/>
      <c r="F17" s="13"/>
      <c r="G17" s="13"/>
      <c r="H17" s="13">
        <v>2676</v>
      </c>
      <c r="I17" s="13">
        <v>5268</v>
      </c>
      <c r="J17" s="13">
        <v>3052</v>
      </c>
      <c r="K17" s="13">
        <v>1967</v>
      </c>
      <c r="L17" s="13">
        <v>2995</v>
      </c>
    </row>
    <row r="18" spans="1:12" x14ac:dyDescent="0.2">
      <c r="A18" s="2" t="s">
        <v>210</v>
      </c>
      <c r="B18" s="13"/>
      <c r="C18" s="13"/>
      <c r="D18" s="13"/>
      <c r="E18" s="13"/>
      <c r="F18" s="13"/>
      <c r="G18" s="13"/>
      <c r="H18" s="13">
        <v>3127</v>
      </c>
      <c r="I18" s="13">
        <v>5571</v>
      </c>
      <c r="J18" s="13">
        <v>3395</v>
      </c>
      <c r="K18" s="13">
        <v>2281</v>
      </c>
      <c r="L18" s="13">
        <v>4139</v>
      </c>
    </row>
    <row r="19" spans="1:12" x14ac:dyDescent="0.2">
      <c r="A19" s="2" t="s">
        <v>211</v>
      </c>
      <c r="B19" s="13">
        <v>6627</v>
      </c>
      <c r="C19" s="13">
        <v>12024</v>
      </c>
      <c r="D19" s="13">
        <f t="shared" ref="D19:D25" si="2">H19</f>
        <v>4127</v>
      </c>
      <c r="E19" s="13">
        <v>6808</v>
      </c>
      <c r="F19" s="13">
        <v>6580</v>
      </c>
      <c r="G19" s="13"/>
      <c r="H19" s="13">
        <v>4127</v>
      </c>
      <c r="I19" s="13">
        <v>5545</v>
      </c>
      <c r="J19" s="13">
        <v>5068</v>
      </c>
      <c r="K19" s="13">
        <v>2941</v>
      </c>
      <c r="L19" s="13">
        <v>4901</v>
      </c>
    </row>
    <row r="20" spans="1:12" x14ac:dyDescent="0.2">
      <c r="A20" s="2" t="s">
        <v>212</v>
      </c>
      <c r="B20" s="13">
        <v>9086</v>
      </c>
      <c r="C20" s="13">
        <v>23413</v>
      </c>
      <c r="D20" s="13">
        <f t="shared" si="2"/>
        <v>3638</v>
      </c>
      <c r="E20" s="13">
        <v>6252</v>
      </c>
      <c r="F20" s="13">
        <v>10687</v>
      </c>
      <c r="G20" s="13"/>
      <c r="H20" s="13">
        <v>3638</v>
      </c>
      <c r="I20" s="13">
        <v>7055</v>
      </c>
      <c r="J20" s="13">
        <v>2711</v>
      </c>
      <c r="K20" s="13">
        <v>2745</v>
      </c>
      <c r="L20" s="13">
        <v>5389</v>
      </c>
    </row>
    <row r="21" spans="1:12" x14ac:dyDescent="0.2">
      <c r="A21" s="2" t="s">
        <v>213</v>
      </c>
      <c r="B21" s="13">
        <v>1035</v>
      </c>
      <c r="C21" s="13">
        <v>4676</v>
      </c>
      <c r="D21" s="13">
        <f t="shared" si="2"/>
        <v>676</v>
      </c>
      <c r="E21" s="13">
        <v>1429</v>
      </c>
      <c r="F21" s="13">
        <v>1300</v>
      </c>
      <c r="G21" s="13"/>
      <c r="H21" s="13">
        <v>676</v>
      </c>
      <c r="I21" s="13">
        <v>1293</v>
      </c>
      <c r="J21" s="13">
        <v>858</v>
      </c>
      <c r="K21" s="13">
        <v>478</v>
      </c>
      <c r="L21" s="13">
        <v>522</v>
      </c>
    </row>
    <row r="22" spans="1:12" x14ac:dyDescent="0.2">
      <c r="A22" s="2" t="s">
        <v>214</v>
      </c>
      <c r="B22" s="13">
        <v>1838</v>
      </c>
      <c r="C22" s="13">
        <v>2820</v>
      </c>
      <c r="D22" s="13">
        <f t="shared" si="2"/>
        <v>1843</v>
      </c>
      <c r="E22" s="13">
        <v>1351</v>
      </c>
      <c r="F22" s="13">
        <v>743</v>
      </c>
      <c r="G22" s="13"/>
      <c r="H22" s="13">
        <v>1843</v>
      </c>
      <c r="I22" s="13">
        <v>2043</v>
      </c>
      <c r="J22" s="13">
        <v>5445</v>
      </c>
      <c r="K22" s="13">
        <v>642</v>
      </c>
      <c r="L22" s="13">
        <v>593</v>
      </c>
    </row>
    <row r="23" spans="1:12" x14ac:dyDescent="0.2">
      <c r="A23" s="2" t="s">
        <v>215</v>
      </c>
      <c r="B23" s="13">
        <v>1202</v>
      </c>
      <c r="C23" s="13">
        <v>1994</v>
      </c>
      <c r="D23" s="13">
        <f t="shared" si="2"/>
        <v>701</v>
      </c>
      <c r="E23" s="13">
        <v>1050</v>
      </c>
      <c r="F23" s="13">
        <v>1049</v>
      </c>
      <c r="G23" s="13"/>
      <c r="H23" s="13">
        <v>701</v>
      </c>
      <c r="I23" s="13">
        <v>1761</v>
      </c>
      <c r="J23" s="13">
        <v>998</v>
      </c>
      <c r="K23" s="13">
        <v>566</v>
      </c>
      <c r="L23" s="13">
        <v>491</v>
      </c>
    </row>
    <row r="24" spans="1:12" x14ac:dyDescent="0.2">
      <c r="A24" s="2" t="s">
        <v>216</v>
      </c>
      <c r="B24" s="13">
        <v>2687</v>
      </c>
      <c r="C24" s="13">
        <v>2204</v>
      </c>
      <c r="D24" s="13">
        <f t="shared" si="2"/>
        <v>901</v>
      </c>
      <c r="E24" s="13">
        <v>3633</v>
      </c>
      <c r="F24" s="13">
        <v>1298</v>
      </c>
      <c r="G24" s="13"/>
      <c r="H24" s="13">
        <v>901</v>
      </c>
      <c r="I24" s="13">
        <v>0</v>
      </c>
      <c r="J24" s="13">
        <v>1055</v>
      </c>
      <c r="K24" s="13">
        <v>535</v>
      </c>
      <c r="L24" s="13">
        <v>1153</v>
      </c>
    </row>
    <row r="25" spans="1:12" x14ac:dyDescent="0.2">
      <c r="A25" s="2" t="s">
        <v>217</v>
      </c>
      <c r="B25" s="13">
        <v>956</v>
      </c>
      <c r="C25" s="13">
        <v>2500</v>
      </c>
      <c r="D25" s="13">
        <f t="shared" si="2"/>
        <v>428</v>
      </c>
      <c r="E25" s="13">
        <v>1777</v>
      </c>
      <c r="F25" s="13">
        <v>1037</v>
      </c>
      <c r="G25" s="13"/>
      <c r="H25" s="13">
        <v>428</v>
      </c>
      <c r="I25" s="13">
        <v>327</v>
      </c>
      <c r="J25" s="13">
        <v>488</v>
      </c>
      <c r="K25" s="13">
        <v>290</v>
      </c>
      <c r="L25" s="13">
        <v>546</v>
      </c>
    </row>
    <row r="26" spans="1:12" x14ac:dyDescent="0.2">
      <c r="A26" s="12" t="s">
        <v>285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</row>
  </sheetData>
  <mergeCells count="1">
    <mergeCell ref="A26:L26"/>
  </mergeCells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BF7FA7-B8E8-43B5-8205-BE78ACE23008}">
  <dimension ref="A1:L26"/>
  <sheetViews>
    <sheetView view="pageBreakPreview" zoomScale="125" zoomScaleNormal="100" zoomScaleSheetLayoutView="125" workbookViewId="0">
      <selection activeCell="A2" sqref="A2"/>
    </sheetView>
  </sheetViews>
  <sheetFormatPr defaultRowHeight="10.199999999999999" x14ac:dyDescent="0.2"/>
  <cols>
    <col min="1" max="1" width="18.6640625" style="5" customWidth="1"/>
    <col min="2" max="12" width="5.5546875" style="5" customWidth="1"/>
    <col min="13" max="16384" width="8.88671875" style="5"/>
  </cols>
  <sheetData>
    <row r="1" spans="1:12" x14ac:dyDescent="0.2">
      <c r="A1" s="5" t="s">
        <v>307</v>
      </c>
    </row>
    <row r="2" spans="1:12" x14ac:dyDescent="0.2">
      <c r="A2" s="9"/>
      <c r="B2" s="10" t="s">
        <v>0</v>
      </c>
      <c r="C2" s="10" t="s">
        <v>80</v>
      </c>
      <c r="D2" s="10" t="s">
        <v>2</v>
      </c>
      <c r="E2" s="10" t="s">
        <v>286</v>
      </c>
      <c r="F2" s="10" t="s">
        <v>4</v>
      </c>
      <c r="G2" s="10"/>
      <c r="H2" s="10" t="s">
        <v>2</v>
      </c>
      <c r="I2" s="10" t="s">
        <v>5</v>
      </c>
      <c r="J2" s="10" t="s">
        <v>6</v>
      </c>
      <c r="K2" s="10" t="s">
        <v>7</v>
      </c>
      <c r="L2" s="11" t="s">
        <v>8</v>
      </c>
    </row>
    <row r="3" spans="1:12" x14ac:dyDescent="0.2">
      <c r="A3" s="2" t="s">
        <v>219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2" x14ac:dyDescent="0.2">
      <c r="A4" s="2"/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2" x14ac:dyDescent="0.2">
      <c r="A5" s="2" t="s">
        <v>220</v>
      </c>
      <c r="B5" s="1">
        <f t="shared" ref="B5:B25" si="0">SUM(C5:F5)</f>
        <v>18230</v>
      </c>
      <c r="C5" s="1">
        <f>C6+C7</f>
        <v>2652</v>
      </c>
      <c r="D5" s="1">
        <f>H5</f>
        <v>9951</v>
      </c>
      <c r="E5" s="1">
        <f>E6+E7</f>
        <v>3733</v>
      </c>
      <c r="F5" s="1">
        <f>F6+F7</f>
        <v>1894</v>
      </c>
      <c r="G5" s="1"/>
      <c r="H5" s="1">
        <f t="shared" ref="H5:H25" si="1">SUM(I5:L5)</f>
        <v>9951</v>
      </c>
      <c r="I5" s="1">
        <f>I6+I7</f>
        <v>560</v>
      </c>
      <c r="J5" s="1">
        <f>J6+J7</f>
        <v>3183</v>
      </c>
      <c r="K5" s="1">
        <f>K6+K7</f>
        <v>4790</v>
      </c>
      <c r="L5" s="1">
        <f>L6+L7</f>
        <v>1418</v>
      </c>
    </row>
    <row r="6" spans="1:12" x14ac:dyDescent="0.2">
      <c r="A6" s="2" t="s">
        <v>188</v>
      </c>
      <c r="B6" s="1">
        <f t="shared" si="0"/>
        <v>3186</v>
      </c>
      <c r="C6" s="1">
        <v>80</v>
      </c>
      <c r="D6" s="1">
        <v>2451</v>
      </c>
      <c r="E6" s="1">
        <v>365</v>
      </c>
      <c r="F6" s="1">
        <v>290</v>
      </c>
      <c r="G6" s="1"/>
      <c r="H6" s="1">
        <f t="shared" si="1"/>
        <v>2451</v>
      </c>
      <c r="I6" s="1">
        <v>182</v>
      </c>
      <c r="J6" s="1">
        <v>430</v>
      </c>
      <c r="K6" s="1">
        <v>1504</v>
      </c>
      <c r="L6" s="1">
        <v>335</v>
      </c>
    </row>
    <row r="7" spans="1:12" x14ac:dyDescent="0.2">
      <c r="A7" s="2" t="s">
        <v>221</v>
      </c>
      <c r="B7" s="1">
        <f t="shared" si="0"/>
        <v>15044</v>
      </c>
      <c r="C7" s="1">
        <f>SUM(C8:C25)</f>
        <v>2572</v>
      </c>
      <c r="D7" s="1">
        <f t="shared" ref="D7:D25" si="2">H7</f>
        <v>7500</v>
      </c>
      <c r="E7" s="1">
        <f>SUM(E8:E25)</f>
        <v>3368</v>
      </c>
      <c r="F7" s="1">
        <f>SUM(F8:F25)</f>
        <v>1604</v>
      </c>
      <c r="G7" s="1"/>
      <c r="H7" s="1">
        <f t="shared" si="1"/>
        <v>7500</v>
      </c>
      <c r="I7" s="1">
        <f>SUM(I8:I25)</f>
        <v>378</v>
      </c>
      <c r="J7" s="1">
        <f>SUM(J8:J25)</f>
        <v>2753</v>
      </c>
      <c r="K7" s="1">
        <f>SUM(K8:K25)</f>
        <v>3286</v>
      </c>
      <c r="L7" s="1">
        <f>SUM(L8:L25)</f>
        <v>1083</v>
      </c>
    </row>
    <row r="8" spans="1:12" x14ac:dyDescent="0.2">
      <c r="A8" s="2" t="s">
        <v>190</v>
      </c>
      <c r="B8" s="1">
        <f t="shared" si="0"/>
        <v>1497</v>
      </c>
      <c r="C8" s="1">
        <v>5</v>
      </c>
      <c r="D8" s="1">
        <f t="shared" si="2"/>
        <v>1278</v>
      </c>
      <c r="E8" s="1">
        <v>150</v>
      </c>
      <c r="F8" s="1">
        <v>64</v>
      </c>
      <c r="G8" s="1"/>
      <c r="H8" s="1">
        <f t="shared" si="1"/>
        <v>1278</v>
      </c>
      <c r="I8" s="1">
        <v>3</v>
      </c>
      <c r="J8" s="1">
        <v>309</v>
      </c>
      <c r="K8" s="1">
        <v>815</v>
      </c>
      <c r="L8" s="1">
        <v>151</v>
      </c>
    </row>
    <row r="9" spans="1:12" x14ac:dyDescent="0.2">
      <c r="A9" s="2" t="s">
        <v>191</v>
      </c>
      <c r="B9" s="1">
        <f t="shared" si="0"/>
        <v>808</v>
      </c>
      <c r="C9" s="1">
        <v>5</v>
      </c>
      <c r="D9" s="1">
        <f t="shared" si="2"/>
        <v>602</v>
      </c>
      <c r="E9" s="1">
        <v>169</v>
      </c>
      <c r="F9" s="1">
        <v>32</v>
      </c>
      <c r="G9" s="1"/>
      <c r="H9" s="1">
        <f t="shared" si="1"/>
        <v>602</v>
      </c>
      <c r="I9" s="1">
        <v>5</v>
      </c>
      <c r="J9" s="1">
        <v>200</v>
      </c>
      <c r="K9" s="1">
        <v>339</v>
      </c>
      <c r="L9" s="1">
        <v>58</v>
      </c>
    </row>
    <row r="10" spans="1:12" x14ac:dyDescent="0.2">
      <c r="A10" s="2" t="s">
        <v>192</v>
      </c>
      <c r="B10" s="1">
        <f t="shared" si="0"/>
        <v>671</v>
      </c>
      <c r="C10" s="1">
        <v>15</v>
      </c>
      <c r="D10" s="1">
        <f t="shared" si="2"/>
        <v>450</v>
      </c>
      <c r="E10" s="1">
        <v>157</v>
      </c>
      <c r="F10" s="1">
        <v>49</v>
      </c>
      <c r="G10" s="1"/>
      <c r="H10" s="1">
        <f t="shared" si="1"/>
        <v>450</v>
      </c>
      <c r="I10" s="1">
        <v>2</v>
      </c>
      <c r="J10" s="1">
        <v>160</v>
      </c>
      <c r="K10" s="1">
        <v>231</v>
      </c>
      <c r="L10" s="1">
        <v>57</v>
      </c>
    </row>
    <row r="11" spans="1:12" x14ac:dyDescent="0.2">
      <c r="A11" s="2" t="s">
        <v>193</v>
      </c>
      <c r="B11" s="1">
        <f t="shared" si="0"/>
        <v>435</v>
      </c>
      <c r="C11" s="1">
        <v>13</v>
      </c>
      <c r="D11" s="1">
        <f t="shared" si="2"/>
        <v>279</v>
      </c>
      <c r="E11" s="1">
        <v>109</v>
      </c>
      <c r="F11" s="1">
        <v>34</v>
      </c>
      <c r="G11" s="1"/>
      <c r="H11" s="1">
        <f t="shared" si="1"/>
        <v>279</v>
      </c>
      <c r="I11" s="1">
        <v>2</v>
      </c>
      <c r="J11" s="1">
        <v>97</v>
      </c>
      <c r="K11" s="1">
        <v>143</v>
      </c>
      <c r="L11" s="1">
        <v>37</v>
      </c>
    </row>
    <row r="12" spans="1:12" x14ac:dyDescent="0.2">
      <c r="A12" s="2" t="s">
        <v>194</v>
      </c>
      <c r="B12" s="1">
        <f t="shared" si="0"/>
        <v>991</v>
      </c>
      <c r="C12" s="1">
        <v>45</v>
      </c>
      <c r="D12" s="1">
        <f t="shared" si="2"/>
        <v>660</v>
      </c>
      <c r="E12" s="1">
        <v>215</v>
      </c>
      <c r="F12" s="1">
        <v>71</v>
      </c>
      <c r="G12" s="1"/>
      <c r="H12" s="1">
        <f t="shared" si="1"/>
        <v>660</v>
      </c>
      <c r="I12" s="1">
        <v>17</v>
      </c>
      <c r="J12" s="1">
        <v>241</v>
      </c>
      <c r="K12" s="1">
        <v>340</v>
      </c>
      <c r="L12" s="1">
        <v>62</v>
      </c>
    </row>
    <row r="13" spans="1:12" x14ac:dyDescent="0.2">
      <c r="A13" s="2" t="s">
        <v>195</v>
      </c>
      <c r="B13" s="1">
        <f t="shared" si="0"/>
        <v>793</v>
      </c>
      <c r="C13" s="1">
        <v>44</v>
      </c>
      <c r="D13" s="1">
        <f t="shared" si="2"/>
        <v>475</v>
      </c>
      <c r="E13" s="1">
        <v>185</v>
      </c>
      <c r="F13" s="1">
        <v>89</v>
      </c>
      <c r="G13" s="1"/>
      <c r="H13" s="1">
        <f t="shared" si="1"/>
        <v>475</v>
      </c>
      <c r="I13" s="1">
        <v>14</v>
      </c>
      <c r="J13" s="1">
        <v>199</v>
      </c>
      <c r="K13" s="1">
        <v>211</v>
      </c>
      <c r="L13" s="1">
        <v>51</v>
      </c>
    </row>
    <row r="14" spans="1:12" x14ac:dyDescent="0.2">
      <c r="A14" s="2" t="s">
        <v>196</v>
      </c>
      <c r="B14" s="1">
        <f t="shared" si="0"/>
        <v>857</v>
      </c>
      <c r="C14" s="1">
        <v>68</v>
      </c>
      <c r="D14" s="1">
        <f t="shared" si="2"/>
        <v>515</v>
      </c>
      <c r="E14" s="1">
        <v>202</v>
      </c>
      <c r="F14" s="1">
        <v>72</v>
      </c>
      <c r="G14" s="1"/>
      <c r="H14" s="1">
        <f t="shared" si="1"/>
        <v>515</v>
      </c>
      <c r="I14" s="1">
        <v>42</v>
      </c>
      <c r="J14" s="1">
        <v>209</v>
      </c>
      <c r="K14" s="1">
        <v>184</v>
      </c>
      <c r="L14" s="1">
        <v>80</v>
      </c>
    </row>
    <row r="15" spans="1:12" x14ac:dyDescent="0.2">
      <c r="A15" s="2" t="s">
        <v>197</v>
      </c>
      <c r="B15" s="1">
        <f t="shared" si="0"/>
        <v>690</v>
      </c>
      <c r="C15" s="1">
        <v>67</v>
      </c>
      <c r="D15" s="1">
        <f t="shared" si="2"/>
        <v>360</v>
      </c>
      <c r="E15" s="1">
        <v>179</v>
      </c>
      <c r="F15" s="1">
        <v>84</v>
      </c>
      <c r="G15" s="1"/>
      <c r="H15" s="1">
        <f t="shared" si="1"/>
        <v>360</v>
      </c>
      <c r="I15" s="1">
        <v>28</v>
      </c>
      <c r="J15" s="1">
        <v>141</v>
      </c>
      <c r="K15" s="1">
        <v>144</v>
      </c>
      <c r="L15" s="1">
        <v>47</v>
      </c>
    </row>
    <row r="16" spans="1:12" x14ac:dyDescent="0.2">
      <c r="A16" s="2" t="s">
        <v>198</v>
      </c>
      <c r="B16" s="1">
        <f t="shared" si="0"/>
        <v>716</v>
      </c>
      <c r="C16" s="1">
        <v>94</v>
      </c>
      <c r="D16" s="1">
        <f t="shared" si="2"/>
        <v>374</v>
      </c>
      <c r="E16" s="1">
        <v>154</v>
      </c>
      <c r="F16" s="1">
        <v>94</v>
      </c>
      <c r="G16" s="1"/>
      <c r="H16" s="1">
        <f t="shared" si="1"/>
        <v>374</v>
      </c>
      <c r="I16" s="1">
        <v>39</v>
      </c>
      <c r="J16" s="1">
        <v>163</v>
      </c>
      <c r="K16" s="1">
        <v>116</v>
      </c>
      <c r="L16" s="1">
        <v>56</v>
      </c>
    </row>
    <row r="17" spans="1:12" x14ac:dyDescent="0.2">
      <c r="A17" s="2" t="s">
        <v>199</v>
      </c>
      <c r="B17" s="1">
        <f t="shared" si="0"/>
        <v>658</v>
      </c>
      <c r="C17" s="1">
        <v>129</v>
      </c>
      <c r="D17" s="1">
        <f t="shared" si="2"/>
        <v>299</v>
      </c>
      <c r="E17" s="1">
        <v>136</v>
      </c>
      <c r="F17" s="1">
        <v>94</v>
      </c>
      <c r="G17" s="1"/>
      <c r="H17" s="1">
        <f t="shared" si="1"/>
        <v>299</v>
      </c>
      <c r="I17" s="1">
        <v>22</v>
      </c>
      <c r="J17" s="1">
        <v>108</v>
      </c>
      <c r="K17" s="1">
        <v>118</v>
      </c>
      <c r="L17" s="1">
        <v>51</v>
      </c>
    </row>
    <row r="18" spans="1:12" x14ac:dyDescent="0.2">
      <c r="A18" s="2" t="s">
        <v>200</v>
      </c>
      <c r="B18" s="1">
        <f t="shared" si="0"/>
        <v>1151</v>
      </c>
      <c r="C18" s="1">
        <v>183</v>
      </c>
      <c r="D18" s="1">
        <f t="shared" si="2"/>
        <v>540</v>
      </c>
      <c r="E18" s="1">
        <v>274</v>
      </c>
      <c r="F18" s="1">
        <v>154</v>
      </c>
      <c r="G18" s="1"/>
      <c r="H18" s="1">
        <f t="shared" si="1"/>
        <v>540</v>
      </c>
      <c r="I18" s="1">
        <v>55</v>
      </c>
      <c r="J18" s="1">
        <v>224</v>
      </c>
      <c r="K18" s="1">
        <v>158</v>
      </c>
      <c r="L18" s="1">
        <v>103</v>
      </c>
    </row>
    <row r="19" spans="1:12" x14ac:dyDescent="0.2">
      <c r="A19" s="2" t="s">
        <v>201</v>
      </c>
      <c r="B19" s="1">
        <f t="shared" si="0"/>
        <v>1893</v>
      </c>
      <c r="C19" s="1">
        <v>428</v>
      </c>
      <c r="D19" s="1">
        <f t="shared" si="2"/>
        <v>738</v>
      </c>
      <c r="E19" s="1">
        <v>445</v>
      </c>
      <c r="F19" s="1">
        <v>282</v>
      </c>
      <c r="G19" s="1"/>
      <c r="H19" s="1">
        <f t="shared" si="1"/>
        <v>738</v>
      </c>
      <c r="I19" s="1">
        <v>62</v>
      </c>
      <c r="J19" s="1">
        <v>315</v>
      </c>
      <c r="K19" s="1">
        <v>222</v>
      </c>
      <c r="L19" s="1">
        <v>139</v>
      </c>
    </row>
    <row r="20" spans="1:12" x14ac:dyDescent="0.2">
      <c r="A20" s="2" t="s">
        <v>202</v>
      </c>
      <c r="B20" s="1">
        <f t="shared" si="0"/>
        <v>1171</v>
      </c>
      <c r="C20" s="1">
        <v>363</v>
      </c>
      <c r="D20" s="1">
        <f t="shared" si="2"/>
        <v>336</v>
      </c>
      <c r="E20" s="1">
        <v>294</v>
      </c>
      <c r="F20" s="1">
        <v>178</v>
      </c>
      <c r="G20" s="1"/>
      <c r="H20" s="1">
        <f t="shared" si="1"/>
        <v>336</v>
      </c>
      <c r="I20" s="1">
        <v>39</v>
      </c>
      <c r="J20" s="1">
        <v>132</v>
      </c>
      <c r="K20" s="1">
        <v>91</v>
      </c>
      <c r="L20" s="1">
        <v>74</v>
      </c>
    </row>
    <row r="21" spans="1:12" x14ac:dyDescent="0.2">
      <c r="A21" s="2" t="s">
        <v>203</v>
      </c>
      <c r="B21" s="1">
        <f t="shared" si="0"/>
        <v>734</v>
      </c>
      <c r="C21" s="1">
        <v>263</v>
      </c>
      <c r="D21" s="1">
        <f t="shared" si="2"/>
        <v>183</v>
      </c>
      <c r="E21" s="1">
        <v>185</v>
      </c>
      <c r="F21" s="1">
        <v>103</v>
      </c>
      <c r="G21" s="1"/>
      <c r="H21" s="1">
        <f t="shared" si="1"/>
        <v>183</v>
      </c>
      <c r="I21" s="1">
        <v>18</v>
      </c>
      <c r="J21" s="1">
        <v>77</v>
      </c>
      <c r="K21" s="1">
        <v>55</v>
      </c>
      <c r="L21" s="1">
        <v>33</v>
      </c>
    </row>
    <row r="22" spans="1:12" x14ac:dyDescent="0.2">
      <c r="A22" s="2" t="s">
        <v>204</v>
      </c>
      <c r="B22" s="1">
        <f t="shared" si="0"/>
        <v>490</v>
      </c>
      <c r="C22" s="1">
        <v>185</v>
      </c>
      <c r="D22" s="1">
        <f t="shared" si="2"/>
        <v>116</v>
      </c>
      <c r="E22" s="1">
        <v>125</v>
      </c>
      <c r="F22" s="1">
        <v>64</v>
      </c>
      <c r="G22" s="1"/>
      <c r="H22" s="1">
        <f t="shared" si="1"/>
        <v>116</v>
      </c>
      <c r="I22" s="1">
        <v>11</v>
      </c>
      <c r="J22" s="1">
        <v>47</v>
      </c>
      <c r="K22" s="1">
        <v>34</v>
      </c>
      <c r="L22" s="1">
        <v>24</v>
      </c>
    </row>
    <row r="23" spans="1:12" x14ac:dyDescent="0.2">
      <c r="A23" s="2" t="s">
        <v>205</v>
      </c>
      <c r="B23" s="1">
        <f t="shared" si="0"/>
        <v>612</v>
      </c>
      <c r="C23" s="1">
        <v>241</v>
      </c>
      <c r="D23" s="1">
        <f t="shared" si="2"/>
        <v>127</v>
      </c>
      <c r="E23" s="1">
        <v>166</v>
      </c>
      <c r="F23" s="1">
        <v>78</v>
      </c>
      <c r="G23" s="1"/>
      <c r="H23" s="1">
        <f t="shared" si="1"/>
        <v>127</v>
      </c>
      <c r="I23" s="1">
        <v>7</v>
      </c>
      <c r="J23" s="1">
        <v>51</v>
      </c>
      <c r="K23" s="1">
        <v>42</v>
      </c>
      <c r="L23" s="1">
        <v>27</v>
      </c>
    </row>
    <row r="24" spans="1:12" x14ac:dyDescent="0.2">
      <c r="A24" s="2" t="s">
        <v>206</v>
      </c>
      <c r="B24" s="1">
        <f t="shared" si="0"/>
        <v>334</v>
      </c>
      <c r="C24" s="1">
        <v>148</v>
      </c>
      <c r="D24" s="1">
        <f t="shared" si="2"/>
        <v>68</v>
      </c>
      <c r="E24" s="1">
        <v>89</v>
      </c>
      <c r="F24" s="1">
        <v>29</v>
      </c>
      <c r="G24" s="1"/>
      <c r="H24" s="1">
        <f t="shared" si="1"/>
        <v>68</v>
      </c>
      <c r="I24" s="1">
        <v>6</v>
      </c>
      <c r="J24" s="1">
        <v>37</v>
      </c>
      <c r="K24" s="1">
        <v>16</v>
      </c>
      <c r="L24" s="1">
        <v>9</v>
      </c>
    </row>
    <row r="25" spans="1:12" x14ac:dyDescent="0.2">
      <c r="A25" s="2" t="s">
        <v>207</v>
      </c>
      <c r="B25" s="1">
        <f t="shared" si="0"/>
        <v>543</v>
      </c>
      <c r="C25" s="1">
        <v>276</v>
      </c>
      <c r="D25" s="1">
        <f t="shared" si="2"/>
        <v>100</v>
      </c>
      <c r="E25" s="1">
        <v>134</v>
      </c>
      <c r="F25" s="1">
        <v>33</v>
      </c>
      <c r="G25" s="1"/>
      <c r="H25" s="1">
        <f t="shared" si="1"/>
        <v>100</v>
      </c>
      <c r="I25" s="1">
        <v>6</v>
      </c>
      <c r="J25" s="1">
        <v>43</v>
      </c>
      <c r="K25" s="1">
        <v>27</v>
      </c>
      <c r="L25" s="1">
        <v>24</v>
      </c>
    </row>
    <row r="26" spans="1:12" x14ac:dyDescent="0.2">
      <c r="A26" s="12" t="s">
        <v>285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</row>
  </sheetData>
  <mergeCells count="1">
    <mergeCell ref="A26:L2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538127-DAD6-4B69-8DB6-DB443D9A2AF4}">
  <dimension ref="A1:L23"/>
  <sheetViews>
    <sheetView view="pageBreakPreview" zoomScale="125" zoomScaleNormal="100" zoomScaleSheetLayoutView="125" workbookViewId="0">
      <selection activeCell="A2" sqref="A2"/>
    </sheetView>
  </sheetViews>
  <sheetFormatPr defaultRowHeight="10.199999999999999" x14ac:dyDescent="0.2"/>
  <cols>
    <col min="1" max="1" width="18.6640625" style="5" customWidth="1"/>
    <col min="2" max="12" width="5.5546875" style="5" customWidth="1"/>
    <col min="13" max="16384" width="8.88671875" style="5"/>
  </cols>
  <sheetData>
    <row r="1" spans="1:12" x14ac:dyDescent="0.2">
      <c r="A1" s="5" t="s">
        <v>292</v>
      </c>
    </row>
    <row r="2" spans="1:12" x14ac:dyDescent="0.2">
      <c r="A2" s="9"/>
      <c r="B2" s="10" t="s">
        <v>0</v>
      </c>
      <c r="C2" s="10" t="s">
        <v>80</v>
      </c>
      <c r="D2" s="10" t="s">
        <v>2</v>
      </c>
      <c r="E2" s="10" t="s">
        <v>286</v>
      </c>
      <c r="F2" s="10" t="s">
        <v>4</v>
      </c>
      <c r="G2" s="10"/>
      <c r="H2" s="10" t="s">
        <v>2</v>
      </c>
      <c r="I2" s="10" t="s">
        <v>5</v>
      </c>
      <c r="J2" s="10" t="s">
        <v>6</v>
      </c>
      <c r="K2" s="10" t="s">
        <v>7</v>
      </c>
      <c r="L2" s="11" t="s">
        <v>8</v>
      </c>
    </row>
    <row r="3" spans="1:12" x14ac:dyDescent="0.2">
      <c r="A3" s="2" t="s">
        <v>13</v>
      </c>
      <c r="B3" s="1"/>
      <c r="C3" s="1"/>
      <c r="D3" s="1">
        <f t="shared" ref="D3:D20" si="0">H3</f>
        <v>0</v>
      </c>
      <c r="E3" s="1"/>
      <c r="F3" s="1"/>
      <c r="G3" s="1"/>
      <c r="H3" s="1"/>
      <c r="I3" s="1"/>
      <c r="J3" s="1"/>
      <c r="K3" s="1"/>
      <c r="L3" s="1"/>
    </row>
    <row r="4" spans="1:12" x14ac:dyDescent="0.2">
      <c r="A4" s="2"/>
      <c r="B4" s="1"/>
      <c r="C4" s="1"/>
      <c r="D4" s="1">
        <f t="shared" si="0"/>
        <v>0</v>
      </c>
      <c r="E4" s="1"/>
      <c r="F4" s="1"/>
      <c r="G4" s="1"/>
      <c r="H4" s="1"/>
      <c r="I4" s="1"/>
      <c r="J4" s="1"/>
      <c r="K4" s="1"/>
      <c r="L4" s="1"/>
    </row>
    <row r="5" spans="1:12" x14ac:dyDescent="0.2">
      <c r="A5" s="2" t="s">
        <v>14</v>
      </c>
      <c r="B5" s="1">
        <f t="shared" ref="B5:B20" si="1">SUM(C5:F5)</f>
        <v>19460</v>
      </c>
      <c r="C5" s="1">
        <f>SUM(C6:C20)</f>
        <v>3028</v>
      </c>
      <c r="D5" s="1">
        <f t="shared" si="0"/>
        <v>10522</v>
      </c>
      <c r="E5" s="1">
        <f>SUM(E6:E20)</f>
        <v>3871</v>
      </c>
      <c r="F5" s="1">
        <f>SUM(F6:F20)</f>
        <v>2039</v>
      </c>
      <c r="G5" s="1"/>
      <c r="H5" s="1">
        <f t="shared" ref="H5:H20" si="2">SUM(I5:L5)</f>
        <v>10522</v>
      </c>
      <c r="I5" s="1">
        <f>SUM(I6:I20)</f>
        <v>580</v>
      </c>
      <c r="J5" s="1">
        <f>SUM(J6:J20)</f>
        <v>3355</v>
      </c>
      <c r="K5" s="1">
        <f>SUM(K6:K20)</f>
        <v>4979</v>
      </c>
      <c r="L5" s="1">
        <f>SUM(L6:L20)</f>
        <v>1608</v>
      </c>
    </row>
    <row r="6" spans="1:12" x14ac:dyDescent="0.2">
      <c r="A6" s="2">
        <v>1</v>
      </c>
      <c r="B6" s="1">
        <f t="shared" si="1"/>
        <v>1007</v>
      </c>
      <c r="C6" s="1">
        <v>252</v>
      </c>
      <c r="D6" s="1">
        <f t="shared" si="0"/>
        <v>504</v>
      </c>
      <c r="E6" s="1">
        <v>122</v>
      </c>
      <c r="F6" s="1">
        <v>129</v>
      </c>
      <c r="G6" s="1"/>
      <c r="H6" s="1">
        <f t="shared" si="2"/>
        <v>504</v>
      </c>
      <c r="I6" s="1">
        <v>14</v>
      </c>
      <c r="J6" s="1">
        <v>162</v>
      </c>
      <c r="K6" s="1">
        <v>147</v>
      </c>
      <c r="L6" s="1">
        <v>181</v>
      </c>
    </row>
    <row r="7" spans="1:12" x14ac:dyDescent="0.2">
      <c r="A7" s="2">
        <v>2</v>
      </c>
      <c r="B7" s="1">
        <f t="shared" si="1"/>
        <v>1430</v>
      </c>
      <c r="C7" s="1">
        <v>359</v>
      </c>
      <c r="D7" s="1">
        <f t="shared" si="0"/>
        <v>730</v>
      </c>
      <c r="E7" s="1">
        <v>198</v>
      </c>
      <c r="F7" s="1">
        <v>143</v>
      </c>
      <c r="G7" s="1"/>
      <c r="H7" s="1">
        <f t="shared" si="2"/>
        <v>730</v>
      </c>
      <c r="I7" s="1">
        <v>24</v>
      </c>
      <c r="J7" s="1">
        <v>254</v>
      </c>
      <c r="K7" s="1">
        <v>266</v>
      </c>
      <c r="L7" s="1">
        <v>186</v>
      </c>
    </row>
    <row r="8" spans="1:12" x14ac:dyDescent="0.2">
      <c r="A8" s="2">
        <v>3</v>
      </c>
      <c r="B8" s="1">
        <f t="shared" si="1"/>
        <v>1803</v>
      </c>
      <c r="C8" s="1">
        <v>365</v>
      </c>
      <c r="D8" s="1">
        <f t="shared" si="0"/>
        <v>934</v>
      </c>
      <c r="E8" s="1">
        <v>264</v>
      </c>
      <c r="F8" s="1">
        <v>240</v>
      </c>
      <c r="G8" s="1"/>
      <c r="H8" s="1">
        <f t="shared" si="2"/>
        <v>934</v>
      </c>
      <c r="I8" s="1">
        <v>23</v>
      </c>
      <c r="J8" s="1">
        <v>324</v>
      </c>
      <c r="K8" s="1">
        <v>361</v>
      </c>
      <c r="L8" s="1">
        <v>226</v>
      </c>
    </row>
    <row r="9" spans="1:12" x14ac:dyDescent="0.2">
      <c r="A9" s="2">
        <v>4</v>
      </c>
      <c r="B9" s="1">
        <f t="shared" si="1"/>
        <v>1977</v>
      </c>
      <c r="C9" s="1">
        <v>389</v>
      </c>
      <c r="D9" s="1">
        <f t="shared" si="0"/>
        <v>1027</v>
      </c>
      <c r="E9" s="1">
        <v>287</v>
      </c>
      <c r="F9" s="1">
        <v>274</v>
      </c>
      <c r="G9" s="1"/>
      <c r="H9" s="1">
        <f t="shared" si="2"/>
        <v>1027</v>
      </c>
      <c r="I9" s="1">
        <v>26</v>
      </c>
      <c r="J9" s="1">
        <v>362</v>
      </c>
      <c r="K9" s="1">
        <v>423</v>
      </c>
      <c r="L9" s="1">
        <v>216</v>
      </c>
    </row>
    <row r="10" spans="1:12" x14ac:dyDescent="0.2">
      <c r="A10" s="2">
        <v>5</v>
      </c>
      <c r="B10" s="1">
        <f t="shared" si="1"/>
        <v>2148</v>
      </c>
      <c r="C10" s="1">
        <v>382</v>
      </c>
      <c r="D10" s="1">
        <f t="shared" si="0"/>
        <v>1154</v>
      </c>
      <c r="E10" s="1">
        <v>372</v>
      </c>
      <c r="F10" s="1">
        <v>240</v>
      </c>
      <c r="G10" s="1"/>
      <c r="H10" s="1">
        <f t="shared" si="2"/>
        <v>1154</v>
      </c>
      <c r="I10" s="1">
        <v>36</v>
      </c>
      <c r="J10" s="1">
        <v>377</v>
      </c>
      <c r="K10" s="1">
        <v>532</v>
      </c>
      <c r="L10" s="1">
        <v>209</v>
      </c>
    </row>
    <row r="11" spans="1:12" x14ac:dyDescent="0.2">
      <c r="A11" s="2">
        <v>6</v>
      </c>
      <c r="B11" s="1">
        <f t="shared" si="1"/>
        <v>2040</v>
      </c>
      <c r="C11" s="1">
        <v>318</v>
      </c>
      <c r="D11" s="1">
        <f t="shared" si="0"/>
        <v>1088</v>
      </c>
      <c r="E11" s="1">
        <v>389</v>
      </c>
      <c r="F11" s="1">
        <v>245</v>
      </c>
      <c r="G11" s="1"/>
      <c r="H11" s="1">
        <f t="shared" si="2"/>
        <v>1088</v>
      </c>
      <c r="I11" s="1">
        <v>47</v>
      </c>
      <c r="J11" s="1">
        <v>380</v>
      </c>
      <c r="K11" s="1">
        <v>493</v>
      </c>
      <c r="L11" s="1">
        <v>168</v>
      </c>
    </row>
    <row r="12" spans="1:12" x14ac:dyDescent="0.2">
      <c r="A12" s="2">
        <v>7</v>
      </c>
      <c r="B12" s="1">
        <f t="shared" si="1"/>
        <v>2548</v>
      </c>
      <c r="C12" s="1">
        <v>341</v>
      </c>
      <c r="D12" s="1">
        <f t="shared" si="0"/>
        <v>1398</v>
      </c>
      <c r="E12" s="1">
        <v>538</v>
      </c>
      <c r="F12" s="1">
        <v>271</v>
      </c>
      <c r="G12" s="1"/>
      <c r="H12" s="1">
        <f t="shared" si="2"/>
        <v>1398</v>
      </c>
      <c r="I12" s="1">
        <v>65</v>
      </c>
      <c r="J12" s="1">
        <v>429</v>
      </c>
      <c r="K12" s="1">
        <v>746</v>
      </c>
      <c r="L12" s="1">
        <v>158</v>
      </c>
    </row>
    <row r="13" spans="1:12" x14ac:dyDescent="0.2">
      <c r="A13" s="2">
        <v>8</v>
      </c>
      <c r="B13" s="1">
        <f t="shared" si="1"/>
        <v>1301</v>
      </c>
      <c r="C13" s="1">
        <v>176</v>
      </c>
      <c r="D13" s="1">
        <f t="shared" si="0"/>
        <v>730</v>
      </c>
      <c r="E13" s="1">
        <v>250</v>
      </c>
      <c r="F13" s="1">
        <v>145</v>
      </c>
      <c r="G13" s="1"/>
      <c r="H13" s="1">
        <f t="shared" si="2"/>
        <v>730</v>
      </c>
      <c r="I13" s="1">
        <v>52</v>
      </c>
      <c r="J13" s="1">
        <v>241</v>
      </c>
      <c r="K13" s="1">
        <v>366</v>
      </c>
      <c r="L13" s="1">
        <v>71</v>
      </c>
    </row>
    <row r="14" spans="1:12" x14ac:dyDescent="0.2">
      <c r="A14" s="2">
        <v>9</v>
      </c>
      <c r="B14" s="1">
        <f t="shared" si="1"/>
        <v>1115</v>
      </c>
      <c r="C14" s="1">
        <v>103</v>
      </c>
      <c r="D14" s="1">
        <f t="shared" si="0"/>
        <v>650</v>
      </c>
      <c r="E14" s="1">
        <v>250</v>
      </c>
      <c r="F14" s="1">
        <v>112</v>
      </c>
      <c r="G14" s="1"/>
      <c r="H14" s="1">
        <f t="shared" si="2"/>
        <v>650</v>
      </c>
      <c r="I14" s="1">
        <v>46</v>
      </c>
      <c r="J14" s="1">
        <v>179</v>
      </c>
      <c r="K14" s="1">
        <v>358</v>
      </c>
      <c r="L14" s="1">
        <v>67</v>
      </c>
    </row>
    <row r="15" spans="1:12" x14ac:dyDescent="0.2">
      <c r="A15" s="2">
        <v>10</v>
      </c>
      <c r="B15" s="1">
        <f t="shared" si="1"/>
        <v>946</v>
      </c>
      <c r="C15" s="1">
        <v>107</v>
      </c>
      <c r="D15" s="1">
        <f t="shared" si="0"/>
        <v>514</v>
      </c>
      <c r="E15" s="1">
        <v>244</v>
      </c>
      <c r="F15" s="1">
        <v>81</v>
      </c>
      <c r="G15" s="1"/>
      <c r="H15" s="1">
        <f t="shared" si="2"/>
        <v>514</v>
      </c>
      <c r="I15" s="1">
        <v>38</v>
      </c>
      <c r="J15" s="1">
        <v>157</v>
      </c>
      <c r="K15" s="1">
        <v>278</v>
      </c>
      <c r="L15" s="1">
        <v>41</v>
      </c>
    </row>
    <row r="16" spans="1:12" x14ac:dyDescent="0.2">
      <c r="A16" s="2">
        <v>11</v>
      </c>
      <c r="B16" s="1">
        <f t="shared" si="1"/>
        <v>807</v>
      </c>
      <c r="C16" s="1">
        <v>76</v>
      </c>
      <c r="D16" s="1">
        <f t="shared" si="0"/>
        <v>472</v>
      </c>
      <c r="E16" s="1">
        <v>197</v>
      </c>
      <c r="F16" s="1">
        <v>62</v>
      </c>
      <c r="G16" s="1"/>
      <c r="H16" s="1">
        <f t="shared" si="2"/>
        <v>472</v>
      </c>
      <c r="I16" s="1">
        <v>48</v>
      </c>
      <c r="J16" s="1">
        <v>142</v>
      </c>
      <c r="K16" s="1">
        <v>255</v>
      </c>
      <c r="L16" s="1">
        <v>27</v>
      </c>
    </row>
    <row r="17" spans="1:12" x14ac:dyDescent="0.2">
      <c r="A17" s="2">
        <v>12</v>
      </c>
      <c r="B17" s="1">
        <f t="shared" si="1"/>
        <v>623</v>
      </c>
      <c r="C17" s="1">
        <v>60</v>
      </c>
      <c r="D17" s="1">
        <f t="shared" si="0"/>
        <v>358</v>
      </c>
      <c r="E17" s="1">
        <v>170</v>
      </c>
      <c r="F17" s="1">
        <v>35</v>
      </c>
      <c r="G17" s="1"/>
      <c r="H17" s="1">
        <f t="shared" si="2"/>
        <v>358</v>
      </c>
      <c r="I17" s="1">
        <v>36</v>
      </c>
      <c r="J17" s="1">
        <v>93</v>
      </c>
      <c r="K17" s="1">
        <v>199</v>
      </c>
      <c r="L17" s="1">
        <v>30</v>
      </c>
    </row>
    <row r="18" spans="1:12" x14ac:dyDescent="0.2">
      <c r="A18" s="2">
        <v>13</v>
      </c>
      <c r="B18" s="1">
        <f t="shared" si="1"/>
        <v>592</v>
      </c>
      <c r="C18" s="1">
        <v>38</v>
      </c>
      <c r="D18" s="1">
        <f t="shared" si="0"/>
        <v>344</v>
      </c>
      <c r="E18" s="1">
        <v>187</v>
      </c>
      <c r="F18" s="1">
        <v>23</v>
      </c>
      <c r="G18" s="1"/>
      <c r="H18" s="1">
        <f t="shared" si="2"/>
        <v>344</v>
      </c>
      <c r="I18" s="1">
        <v>21</v>
      </c>
      <c r="J18" s="1">
        <v>109</v>
      </c>
      <c r="K18" s="1">
        <v>197</v>
      </c>
      <c r="L18" s="1">
        <v>17</v>
      </c>
    </row>
    <row r="19" spans="1:12" x14ac:dyDescent="0.2">
      <c r="A19" s="2">
        <v>14</v>
      </c>
      <c r="B19" s="1">
        <f t="shared" si="1"/>
        <v>262</v>
      </c>
      <c r="C19" s="1">
        <v>27</v>
      </c>
      <c r="D19" s="1">
        <f t="shared" si="0"/>
        <v>144</v>
      </c>
      <c r="E19" s="1">
        <v>79</v>
      </c>
      <c r="F19" s="1">
        <v>12</v>
      </c>
      <c r="G19" s="1"/>
      <c r="H19" s="1">
        <f t="shared" si="2"/>
        <v>144</v>
      </c>
      <c r="I19" s="1">
        <v>24</v>
      </c>
      <c r="J19" s="1">
        <v>37</v>
      </c>
      <c r="K19" s="1">
        <v>78</v>
      </c>
      <c r="L19" s="1">
        <v>5</v>
      </c>
    </row>
    <row r="20" spans="1:12" x14ac:dyDescent="0.2">
      <c r="A20" s="2" t="s">
        <v>15</v>
      </c>
      <c r="B20" s="1">
        <f t="shared" si="1"/>
        <v>861</v>
      </c>
      <c r="C20" s="1">
        <v>35</v>
      </c>
      <c r="D20" s="1">
        <f t="shared" si="0"/>
        <v>475</v>
      </c>
      <c r="E20" s="1">
        <v>324</v>
      </c>
      <c r="F20" s="1">
        <v>27</v>
      </c>
      <c r="G20" s="1"/>
      <c r="H20" s="1">
        <f t="shared" si="2"/>
        <v>475</v>
      </c>
      <c r="I20" s="1">
        <v>80</v>
      </c>
      <c r="J20" s="1">
        <v>109</v>
      </c>
      <c r="K20" s="1">
        <v>280</v>
      </c>
      <c r="L20" s="1">
        <v>6</v>
      </c>
    </row>
    <row r="21" spans="1:12" x14ac:dyDescent="0.2">
      <c r="A21" s="12" t="s">
        <v>285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</row>
    <row r="22" spans="1:12" x14ac:dyDescent="0.2">
      <c r="A22" s="2"/>
      <c r="B22" s="1"/>
      <c r="C22" s="1"/>
      <c r="D22" s="1">
        <f>H22</f>
        <v>0</v>
      </c>
      <c r="E22" s="1"/>
      <c r="F22" s="1"/>
      <c r="G22" s="1"/>
      <c r="H22" s="1"/>
      <c r="I22" s="1"/>
      <c r="J22" s="1"/>
      <c r="K22" s="1"/>
      <c r="L22" s="1"/>
    </row>
    <row r="23" spans="1:12" x14ac:dyDescent="0.2">
      <c r="A23" s="2"/>
      <c r="B23" s="1"/>
      <c r="C23" s="1"/>
      <c r="D23" s="1">
        <f>H23</f>
        <v>0</v>
      </c>
      <c r="E23" s="1"/>
      <c r="F23" s="1"/>
      <c r="G23" s="1"/>
      <c r="H23" s="1"/>
      <c r="I23" s="1"/>
      <c r="J23" s="1"/>
      <c r="K23" s="1"/>
      <c r="L23" s="1"/>
    </row>
  </sheetData>
  <mergeCells count="1">
    <mergeCell ref="A21:L21"/>
  </mergeCells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19F13C-09D6-4EF3-9942-F57D34D73407}">
  <dimension ref="A1:L11"/>
  <sheetViews>
    <sheetView view="pageBreakPreview" zoomScale="125" zoomScaleNormal="100" zoomScaleSheetLayoutView="125" workbookViewId="0">
      <selection activeCell="A2" sqref="A2"/>
    </sheetView>
  </sheetViews>
  <sheetFormatPr defaultRowHeight="10.199999999999999" x14ac:dyDescent="0.2"/>
  <cols>
    <col min="1" max="1" width="18.6640625" style="5" customWidth="1"/>
    <col min="2" max="12" width="5.5546875" style="5" customWidth="1"/>
    <col min="13" max="16384" width="8.88671875" style="5"/>
  </cols>
  <sheetData>
    <row r="1" spans="1:12" x14ac:dyDescent="0.2">
      <c r="A1" s="5" t="s">
        <v>310</v>
      </c>
    </row>
    <row r="2" spans="1:12" x14ac:dyDescent="0.2">
      <c r="A2" s="9"/>
      <c r="B2" s="10" t="s">
        <v>0</v>
      </c>
      <c r="C2" s="10" t="s">
        <v>80</v>
      </c>
      <c r="D2" s="10" t="s">
        <v>2</v>
      </c>
      <c r="E2" s="10" t="s">
        <v>286</v>
      </c>
      <c r="F2" s="10" t="s">
        <v>4</v>
      </c>
      <c r="G2" s="10"/>
      <c r="H2" s="10" t="s">
        <v>2</v>
      </c>
      <c r="I2" s="10" t="s">
        <v>5</v>
      </c>
      <c r="J2" s="10" t="s">
        <v>6</v>
      </c>
      <c r="K2" s="10" t="s">
        <v>7</v>
      </c>
      <c r="L2" s="11" t="s">
        <v>8</v>
      </c>
    </row>
    <row r="3" spans="1:12" x14ac:dyDescent="0.2">
      <c r="A3" s="2" t="s">
        <v>222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2" x14ac:dyDescent="0.2">
      <c r="A4" s="2"/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2" x14ac:dyDescent="0.2">
      <c r="A5" s="2" t="s">
        <v>14</v>
      </c>
      <c r="B5" s="1">
        <f t="shared" ref="B5:B10" si="0">SUM(C5:F5)</f>
        <v>18230</v>
      </c>
      <c r="C5" s="1">
        <f>SUM(C6:C10)</f>
        <v>2652</v>
      </c>
      <c r="D5" s="1">
        <f t="shared" ref="D5:D10" si="1">H5</f>
        <v>9951</v>
      </c>
      <c r="E5" s="1">
        <f>SUM(E6:E10)</f>
        <v>3733</v>
      </c>
      <c r="F5" s="1">
        <f>SUM(F6:F10)</f>
        <v>1894</v>
      </c>
      <c r="G5" s="1"/>
      <c r="H5" s="1">
        <f t="shared" ref="H5:H10" si="2">SUM(I5:L5)</f>
        <v>9951</v>
      </c>
      <c r="I5" s="1">
        <f>SUM(I6:I10)</f>
        <v>560</v>
      </c>
      <c r="J5" s="1">
        <f>SUM(J6:J10)</f>
        <v>3183</v>
      </c>
      <c r="K5" s="1">
        <f>SUM(K6:K10)</f>
        <v>4790</v>
      </c>
      <c r="L5" s="1">
        <f>SUM(L6:L10)</f>
        <v>1418</v>
      </c>
    </row>
    <row r="6" spans="1:12" x14ac:dyDescent="0.2">
      <c r="A6" s="2" t="s">
        <v>223</v>
      </c>
      <c r="B6" s="1">
        <f t="shared" si="0"/>
        <v>4836</v>
      </c>
      <c r="C6" s="1">
        <v>184</v>
      </c>
      <c r="D6" s="1">
        <f t="shared" si="1"/>
        <v>3541</v>
      </c>
      <c r="E6" s="1">
        <v>731</v>
      </c>
      <c r="F6" s="1">
        <v>380</v>
      </c>
      <c r="G6" s="1"/>
      <c r="H6" s="1">
        <f t="shared" si="2"/>
        <v>3541</v>
      </c>
      <c r="I6" s="1">
        <v>191</v>
      </c>
      <c r="J6" s="1">
        <v>970</v>
      </c>
      <c r="K6" s="1">
        <v>1907</v>
      </c>
      <c r="L6" s="1">
        <v>473</v>
      </c>
    </row>
    <row r="7" spans="1:12" x14ac:dyDescent="0.2">
      <c r="A7" s="2" t="s">
        <v>224</v>
      </c>
      <c r="B7" s="1">
        <f t="shared" si="0"/>
        <v>7087</v>
      </c>
      <c r="C7" s="1">
        <v>938</v>
      </c>
      <c r="D7" s="1">
        <f t="shared" si="1"/>
        <v>3896</v>
      </c>
      <c r="E7" s="1">
        <v>1506</v>
      </c>
      <c r="F7" s="1">
        <v>747</v>
      </c>
      <c r="G7" s="1"/>
      <c r="H7" s="1">
        <f t="shared" si="2"/>
        <v>3896</v>
      </c>
      <c r="I7" s="1">
        <v>258</v>
      </c>
      <c r="J7" s="1">
        <v>1359</v>
      </c>
      <c r="K7" s="1">
        <v>1732</v>
      </c>
      <c r="L7" s="1">
        <v>547</v>
      </c>
    </row>
    <row r="8" spans="1:12" x14ac:dyDescent="0.2">
      <c r="A8" s="2" t="s">
        <v>225</v>
      </c>
      <c r="B8" s="1">
        <f t="shared" si="0"/>
        <v>4233</v>
      </c>
      <c r="C8" s="1">
        <v>1052</v>
      </c>
      <c r="D8" s="1">
        <f t="shared" si="1"/>
        <v>1739</v>
      </c>
      <c r="E8" s="1">
        <v>912</v>
      </c>
      <c r="F8" s="1">
        <v>530</v>
      </c>
      <c r="G8" s="1"/>
      <c r="H8" s="1">
        <f t="shared" si="2"/>
        <v>1739</v>
      </c>
      <c r="I8" s="1">
        <v>84</v>
      </c>
      <c r="J8" s="1">
        <v>609</v>
      </c>
      <c r="K8" s="1">
        <v>759</v>
      </c>
      <c r="L8" s="1">
        <v>287</v>
      </c>
    </row>
    <row r="9" spans="1:12" x14ac:dyDescent="0.2">
      <c r="A9" s="2" t="s">
        <v>226</v>
      </c>
      <c r="B9" s="1">
        <f t="shared" si="0"/>
        <v>1291</v>
      </c>
      <c r="C9" s="1">
        <v>304</v>
      </c>
      <c r="D9" s="1">
        <f t="shared" si="1"/>
        <v>485</v>
      </c>
      <c r="E9" s="1">
        <v>346</v>
      </c>
      <c r="F9" s="1">
        <v>156</v>
      </c>
      <c r="G9" s="1"/>
      <c r="H9" s="1">
        <f t="shared" si="2"/>
        <v>485</v>
      </c>
      <c r="I9" s="1">
        <v>21</v>
      </c>
      <c r="J9" s="1">
        <v>153</v>
      </c>
      <c r="K9" s="1">
        <v>235</v>
      </c>
      <c r="L9" s="1">
        <v>76</v>
      </c>
    </row>
    <row r="10" spans="1:12" x14ac:dyDescent="0.2">
      <c r="A10" s="2" t="s">
        <v>227</v>
      </c>
      <c r="B10" s="1">
        <f t="shared" si="0"/>
        <v>783</v>
      </c>
      <c r="C10" s="1">
        <v>174</v>
      </c>
      <c r="D10" s="1">
        <f t="shared" si="1"/>
        <v>290</v>
      </c>
      <c r="E10" s="1">
        <v>238</v>
      </c>
      <c r="F10" s="1">
        <v>81</v>
      </c>
      <c r="G10" s="1"/>
      <c r="H10" s="1">
        <f t="shared" si="2"/>
        <v>290</v>
      </c>
      <c r="I10" s="1">
        <v>6</v>
      </c>
      <c r="J10" s="1">
        <v>92</v>
      </c>
      <c r="K10" s="1">
        <v>157</v>
      </c>
      <c r="L10" s="1">
        <v>35</v>
      </c>
    </row>
    <row r="11" spans="1:12" x14ac:dyDescent="0.2">
      <c r="A11" s="12" t="s">
        <v>285</v>
      </c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</row>
  </sheetData>
  <mergeCells count="1">
    <mergeCell ref="A11:L11"/>
  </mergeCells>
  <pageMargins left="0.7" right="0.7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215DB3-74C2-4441-9192-35500E7097C4}">
  <dimension ref="A1:L29"/>
  <sheetViews>
    <sheetView view="pageBreakPreview" topLeftCell="A18" zoomScale="125" zoomScaleNormal="100" zoomScaleSheetLayoutView="125" workbookViewId="0">
      <selection activeCell="B28" sqref="B28:L28"/>
    </sheetView>
  </sheetViews>
  <sheetFormatPr defaultRowHeight="10.199999999999999" x14ac:dyDescent="0.2"/>
  <cols>
    <col min="1" max="1" width="18.6640625" style="5" customWidth="1"/>
    <col min="2" max="12" width="5.5546875" style="5" customWidth="1"/>
    <col min="13" max="16384" width="8.88671875" style="5"/>
  </cols>
  <sheetData>
    <row r="1" spans="1:12" x14ac:dyDescent="0.2">
      <c r="A1" s="5" t="s">
        <v>311</v>
      </c>
    </row>
    <row r="2" spans="1:12" x14ac:dyDescent="0.2">
      <c r="A2" s="9"/>
      <c r="B2" s="10" t="s">
        <v>0</v>
      </c>
      <c r="C2" s="10" t="s">
        <v>80</v>
      </c>
      <c r="D2" s="10" t="s">
        <v>2</v>
      </c>
      <c r="E2" s="10" t="s">
        <v>286</v>
      </c>
      <c r="F2" s="10" t="s">
        <v>4</v>
      </c>
      <c r="G2" s="10"/>
      <c r="H2" s="10" t="s">
        <v>2</v>
      </c>
      <c r="I2" s="10" t="s">
        <v>5</v>
      </c>
      <c r="J2" s="10" t="s">
        <v>6</v>
      </c>
      <c r="K2" s="10" t="s">
        <v>7</v>
      </c>
      <c r="L2" s="11" t="s">
        <v>8</v>
      </c>
    </row>
    <row r="3" spans="1:12" x14ac:dyDescent="0.2">
      <c r="A3" s="2" t="s">
        <v>266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2" x14ac:dyDescent="0.2">
      <c r="A4" s="2"/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2" x14ac:dyDescent="0.2">
      <c r="A5" s="2" t="s">
        <v>267</v>
      </c>
      <c r="B5" s="1">
        <f t="shared" ref="B5:B23" si="0">SUM(C5:F5)</f>
        <v>4266</v>
      </c>
      <c r="C5" s="1">
        <f>C6+C7</f>
        <v>1617</v>
      </c>
      <c r="D5" s="1">
        <f t="shared" ref="D5:D23" si="1">H5</f>
        <v>1784</v>
      </c>
      <c r="E5" s="1">
        <f>E6+E7</f>
        <v>326</v>
      </c>
      <c r="F5" s="1">
        <f>F6+F7</f>
        <v>539</v>
      </c>
      <c r="G5" s="1"/>
      <c r="H5" s="1">
        <f t="shared" ref="H5:H23" si="2">SUM(I5:L5)</f>
        <v>1784</v>
      </c>
      <c r="I5" s="1">
        <f>I6+I7</f>
        <v>124</v>
      </c>
      <c r="J5" s="1">
        <f>J6+J7</f>
        <v>429</v>
      </c>
      <c r="K5" s="1">
        <f>K6+K7</f>
        <v>807</v>
      </c>
      <c r="L5" s="1">
        <f>L6+L7</f>
        <v>424</v>
      </c>
    </row>
    <row r="6" spans="1:12" x14ac:dyDescent="0.2">
      <c r="A6" s="2" t="s">
        <v>188</v>
      </c>
      <c r="B6" s="1">
        <f t="shared" si="0"/>
        <v>1428</v>
      </c>
      <c r="C6" s="1">
        <v>222</v>
      </c>
      <c r="D6" s="1">
        <f t="shared" si="1"/>
        <v>922</v>
      </c>
      <c r="E6" s="1">
        <v>122</v>
      </c>
      <c r="F6" s="1">
        <v>162</v>
      </c>
      <c r="G6" s="1"/>
      <c r="H6" s="1">
        <f t="shared" si="2"/>
        <v>922</v>
      </c>
      <c r="I6" s="1">
        <v>74</v>
      </c>
      <c r="J6" s="1">
        <v>165</v>
      </c>
      <c r="K6" s="1">
        <v>477</v>
      </c>
      <c r="L6" s="1">
        <v>206</v>
      </c>
    </row>
    <row r="7" spans="1:12" x14ac:dyDescent="0.2">
      <c r="A7" s="2" t="s">
        <v>268</v>
      </c>
      <c r="B7" s="1">
        <f t="shared" si="0"/>
        <v>2838</v>
      </c>
      <c r="C7" s="1">
        <f>SUM(C8:C23)</f>
        <v>1395</v>
      </c>
      <c r="D7" s="1">
        <f t="shared" si="1"/>
        <v>862</v>
      </c>
      <c r="E7" s="1">
        <f>SUM(E8:E23)</f>
        <v>204</v>
      </c>
      <c r="F7" s="1">
        <f>SUM(F8:F23)</f>
        <v>377</v>
      </c>
      <c r="G7" s="1"/>
      <c r="H7" s="1">
        <f t="shared" si="2"/>
        <v>862</v>
      </c>
      <c r="I7" s="1">
        <f>SUM(I8:I23)</f>
        <v>50</v>
      </c>
      <c r="J7" s="1">
        <f>SUM(J8:J23)</f>
        <v>264</v>
      </c>
      <c r="K7" s="1">
        <f>SUM(K8:K23)</f>
        <v>330</v>
      </c>
      <c r="L7" s="1">
        <f>SUM(L8:L23)</f>
        <v>218</v>
      </c>
    </row>
    <row r="8" spans="1:12" x14ac:dyDescent="0.2">
      <c r="A8" s="2" t="s">
        <v>190</v>
      </c>
      <c r="B8" s="1">
        <f t="shared" si="0"/>
        <v>263</v>
      </c>
      <c r="C8" s="1">
        <v>35</v>
      </c>
      <c r="D8" s="1">
        <f t="shared" si="1"/>
        <v>166</v>
      </c>
      <c r="E8" s="1">
        <v>30</v>
      </c>
      <c r="F8" s="1">
        <v>32</v>
      </c>
      <c r="G8" s="1"/>
      <c r="H8" s="1">
        <f t="shared" si="2"/>
        <v>166</v>
      </c>
      <c r="I8" s="1">
        <v>1</v>
      </c>
      <c r="J8" s="1">
        <v>41</v>
      </c>
      <c r="K8" s="1">
        <v>74</v>
      </c>
      <c r="L8" s="1">
        <v>50</v>
      </c>
    </row>
    <row r="9" spans="1:12" x14ac:dyDescent="0.2">
      <c r="A9" s="2" t="s">
        <v>191</v>
      </c>
      <c r="B9" s="1">
        <f t="shared" si="0"/>
        <v>164</v>
      </c>
      <c r="C9" s="1">
        <v>37</v>
      </c>
      <c r="D9" s="1">
        <f t="shared" si="1"/>
        <v>49</v>
      </c>
      <c r="E9" s="1">
        <v>17</v>
      </c>
      <c r="F9" s="1">
        <v>61</v>
      </c>
      <c r="G9" s="1"/>
      <c r="H9" s="1">
        <f t="shared" si="2"/>
        <v>49</v>
      </c>
      <c r="I9" s="1">
        <v>0</v>
      </c>
      <c r="J9" s="1">
        <v>25</v>
      </c>
      <c r="K9" s="1">
        <v>14</v>
      </c>
      <c r="L9" s="1">
        <v>10</v>
      </c>
    </row>
    <row r="10" spans="1:12" x14ac:dyDescent="0.2">
      <c r="A10" s="2" t="s">
        <v>192</v>
      </c>
      <c r="B10" s="1">
        <f t="shared" si="0"/>
        <v>135</v>
      </c>
      <c r="C10" s="1">
        <v>40</v>
      </c>
      <c r="D10" s="1">
        <f t="shared" si="1"/>
        <v>43</v>
      </c>
      <c r="E10" s="1">
        <v>17</v>
      </c>
      <c r="F10" s="1">
        <v>35</v>
      </c>
      <c r="G10" s="1"/>
      <c r="H10" s="1">
        <f t="shared" si="2"/>
        <v>43</v>
      </c>
      <c r="I10" s="1">
        <v>0</v>
      </c>
      <c r="J10" s="1">
        <v>13</v>
      </c>
      <c r="K10" s="1">
        <v>22</v>
      </c>
      <c r="L10" s="1">
        <v>8</v>
      </c>
    </row>
    <row r="11" spans="1:12" x14ac:dyDescent="0.2">
      <c r="A11" s="2" t="s">
        <v>193</v>
      </c>
      <c r="B11" s="1">
        <f t="shared" si="0"/>
        <v>102</v>
      </c>
      <c r="C11" s="1">
        <v>61</v>
      </c>
      <c r="D11" s="1">
        <f t="shared" si="1"/>
        <v>28</v>
      </c>
      <c r="E11" s="1">
        <v>5</v>
      </c>
      <c r="F11" s="1">
        <v>8</v>
      </c>
      <c r="G11" s="1"/>
      <c r="H11" s="1">
        <f t="shared" si="2"/>
        <v>28</v>
      </c>
      <c r="I11" s="1">
        <v>0</v>
      </c>
      <c r="J11" s="1">
        <v>12</v>
      </c>
      <c r="K11" s="1">
        <v>5</v>
      </c>
      <c r="L11" s="1">
        <v>11</v>
      </c>
    </row>
    <row r="12" spans="1:12" x14ac:dyDescent="0.2">
      <c r="A12" s="2" t="s">
        <v>228</v>
      </c>
      <c r="B12" s="1">
        <f t="shared" si="0"/>
        <v>486</v>
      </c>
      <c r="C12" s="1">
        <v>235</v>
      </c>
      <c r="D12" s="1">
        <f t="shared" si="1"/>
        <v>160</v>
      </c>
      <c r="E12" s="1">
        <v>30</v>
      </c>
      <c r="F12" s="1">
        <v>61</v>
      </c>
      <c r="G12" s="1"/>
      <c r="H12" s="1">
        <f t="shared" si="2"/>
        <v>160</v>
      </c>
      <c r="I12" s="1">
        <v>3</v>
      </c>
      <c r="J12" s="1">
        <v>40</v>
      </c>
      <c r="K12" s="1">
        <v>89</v>
      </c>
      <c r="L12" s="1">
        <v>28</v>
      </c>
    </row>
    <row r="13" spans="1:12" x14ac:dyDescent="0.2">
      <c r="A13" s="2" t="s">
        <v>229</v>
      </c>
      <c r="B13" s="1">
        <f t="shared" si="0"/>
        <v>381</v>
      </c>
      <c r="C13" s="1">
        <v>231</v>
      </c>
      <c r="D13" s="1">
        <f t="shared" si="1"/>
        <v>97</v>
      </c>
      <c r="E13" s="1">
        <v>30</v>
      </c>
      <c r="F13" s="1">
        <v>23</v>
      </c>
      <c r="G13" s="1"/>
      <c r="H13" s="1">
        <f t="shared" si="2"/>
        <v>97</v>
      </c>
      <c r="I13" s="1">
        <v>1</v>
      </c>
      <c r="J13" s="1">
        <v>32</v>
      </c>
      <c r="K13" s="1">
        <v>34</v>
      </c>
      <c r="L13" s="1">
        <v>30</v>
      </c>
    </row>
    <row r="14" spans="1:12" x14ac:dyDescent="0.2">
      <c r="A14" s="2" t="s">
        <v>230</v>
      </c>
      <c r="B14" s="1">
        <f t="shared" si="0"/>
        <v>341</v>
      </c>
      <c r="C14" s="1">
        <v>223</v>
      </c>
      <c r="D14" s="1">
        <f t="shared" si="1"/>
        <v>60</v>
      </c>
      <c r="E14" s="1">
        <v>16</v>
      </c>
      <c r="F14" s="1">
        <v>42</v>
      </c>
      <c r="G14" s="1"/>
      <c r="H14" s="1">
        <f t="shared" si="2"/>
        <v>60</v>
      </c>
      <c r="I14" s="1">
        <v>6</v>
      </c>
      <c r="J14" s="1">
        <v>18</v>
      </c>
      <c r="K14" s="1">
        <v>7</v>
      </c>
      <c r="L14" s="1">
        <v>29</v>
      </c>
    </row>
    <row r="15" spans="1:12" x14ac:dyDescent="0.2">
      <c r="A15" s="2" t="s">
        <v>200</v>
      </c>
      <c r="B15" s="1">
        <f t="shared" si="0"/>
        <v>218</v>
      </c>
      <c r="C15" s="1">
        <v>139</v>
      </c>
      <c r="D15" s="1">
        <f t="shared" si="1"/>
        <v>44</v>
      </c>
      <c r="E15" s="1">
        <v>7</v>
      </c>
      <c r="F15" s="1">
        <v>28</v>
      </c>
      <c r="G15" s="1"/>
      <c r="H15" s="1">
        <f t="shared" si="2"/>
        <v>44</v>
      </c>
      <c r="I15" s="1">
        <v>18</v>
      </c>
      <c r="J15" s="1">
        <v>11</v>
      </c>
      <c r="K15" s="1">
        <v>4</v>
      </c>
      <c r="L15" s="1">
        <v>11</v>
      </c>
    </row>
    <row r="16" spans="1:12" x14ac:dyDescent="0.2">
      <c r="A16" s="2" t="s">
        <v>231</v>
      </c>
      <c r="B16" s="1">
        <f t="shared" si="0"/>
        <v>250</v>
      </c>
      <c r="C16" s="1">
        <v>134</v>
      </c>
      <c r="D16" s="1">
        <f t="shared" si="1"/>
        <v>77</v>
      </c>
      <c r="E16" s="1">
        <v>7</v>
      </c>
      <c r="F16" s="1">
        <v>32</v>
      </c>
      <c r="G16" s="1"/>
      <c r="H16" s="1">
        <f t="shared" si="2"/>
        <v>77</v>
      </c>
      <c r="I16" s="1">
        <v>6</v>
      </c>
      <c r="J16" s="1">
        <v>17</v>
      </c>
      <c r="K16" s="1">
        <v>39</v>
      </c>
      <c r="L16" s="1">
        <v>15</v>
      </c>
    </row>
    <row r="17" spans="1:12" x14ac:dyDescent="0.2">
      <c r="A17" s="2" t="s">
        <v>232</v>
      </c>
      <c r="B17" s="1">
        <f t="shared" si="0"/>
        <v>98</v>
      </c>
      <c r="C17" s="1">
        <v>62</v>
      </c>
      <c r="D17" s="1">
        <f t="shared" si="1"/>
        <v>19</v>
      </c>
      <c r="E17" s="1">
        <v>4</v>
      </c>
      <c r="F17" s="1">
        <v>13</v>
      </c>
      <c r="G17" s="1"/>
      <c r="H17" s="1">
        <f t="shared" si="2"/>
        <v>19</v>
      </c>
      <c r="I17" s="1">
        <v>4</v>
      </c>
      <c r="J17" s="1">
        <v>2</v>
      </c>
      <c r="K17" s="1">
        <v>5</v>
      </c>
      <c r="L17" s="1">
        <v>8</v>
      </c>
    </row>
    <row r="18" spans="1:12" x14ac:dyDescent="0.2">
      <c r="A18" s="2" t="s">
        <v>233</v>
      </c>
      <c r="B18" s="1">
        <f t="shared" si="0"/>
        <v>67</v>
      </c>
      <c r="C18" s="1">
        <v>32</v>
      </c>
      <c r="D18" s="1">
        <f t="shared" si="1"/>
        <v>20</v>
      </c>
      <c r="E18" s="1">
        <v>4</v>
      </c>
      <c r="F18" s="1">
        <v>11</v>
      </c>
      <c r="G18" s="1"/>
      <c r="H18" s="1">
        <f t="shared" si="2"/>
        <v>20</v>
      </c>
      <c r="I18" s="1">
        <v>1</v>
      </c>
      <c r="J18" s="1">
        <v>6</v>
      </c>
      <c r="K18" s="1">
        <v>10</v>
      </c>
      <c r="L18" s="1">
        <v>3</v>
      </c>
    </row>
    <row r="19" spans="1:12" x14ac:dyDescent="0.2">
      <c r="A19" s="2" t="s">
        <v>234</v>
      </c>
      <c r="B19" s="1">
        <f t="shared" si="0"/>
        <v>56</v>
      </c>
      <c r="C19" s="1">
        <v>29</v>
      </c>
      <c r="D19" s="1">
        <f t="shared" si="1"/>
        <v>22</v>
      </c>
      <c r="E19" s="1">
        <v>2</v>
      </c>
      <c r="F19" s="1">
        <v>3</v>
      </c>
      <c r="G19" s="1"/>
      <c r="H19" s="1">
        <f t="shared" si="2"/>
        <v>22</v>
      </c>
      <c r="I19" s="1">
        <v>0</v>
      </c>
      <c r="J19" s="1">
        <v>7</v>
      </c>
      <c r="K19" s="1">
        <v>13</v>
      </c>
      <c r="L19" s="1">
        <v>2</v>
      </c>
    </row>
    <row r="20" spans="1:12" x14ac:dyDescent="0.2">
      <c r="A20" s="2" t="s">
        <v>235</v>
      </c>
      <c r="B20" s="1">
        <f t="shared" si="0"/>
        <v>37</v>
      </c>
      <c r="C20" s="1">
        <v>24</v>
      </c>
      <c r="D20" s="1">
        <f t="shared" si="1"/>
        <v>9</v>
      </c>
      <c r="E20" s="1">
        <v>1</v>
      </c>
      <c r="F20" s="1">
        <v>3</v>
      </c>
      <c r="G20" s="1"/>
      <c r="H20" s="1">
        <f t="shared" si="2"/>
        <v>9</v>
      </c>
      <c r="I20" s="1">
        <v>1</v>
      </c>
      <c r="J20" s="1">
        <v>5</v>
      </c>
      <c r="K20" s="1">
        <v>1</v>
      </c>
      <c r="L20" s="1">
        <v>2</v>
      </c>
    </row>
    <row r="21" spans="1:12" x14ac:dyDescent="0.2">
      <c r="A21" s="2" t="s">
        <v>236</v>
      </c>
      <c r="B21" s="1">
        <f t="shared" si="0"/>
        <v>109</v>
      </c>
      <c r="C21" s="1">
        <v>48</v>
      </c>
      <c r="D21" s="1">
        <f t="shared" si="1"/>
        <v>37</v>
      </c>
      <c r="E21" s="1">
        <v>19</v>
      </c>
      <c r="F21" s="1">
        <v>5</v>
      </c>
      <c r="G21" s="1"/>
      <c r="H21" s="1">
        <f t="shared" si="2"/>
        <v>37</v>
      </c>
      <c r="I21" s="1">
        <v>3</v>
      </c>
      <c r="J21" s="1">
        <v>21</v>
      </c>
      <c r="K21" s="1">
        <v>8</v>
      </c>
      <c r="L21" s="1">
        <v>5</v>
      </c>
    </row>
    <row r="22" spans="1:12" x14ac:dyDescent="0.2">
      <c r="A22" s="2" t="s">
        <v>237</v>
      </c>
      <c r="B22" s="1">
        <f t="shared" si="0"/>
        <v>91</v>
      </c>
      <c r="C22" s="1">
        <v>43</v>
      </c>
      <c r="D22" s="1">
        <f t="shared" si="1"/>
        <v>21</v>
      </c>
      <c r="E22" s="1">
        <v>9</v>
      </c>
      <c r="F22" s="1">
        <v>18</v>
      </c>
      <c r="G22" s="1"/>
      <c r="H22" s="1">
        <f t="shared" si="2"/>
        <v>21</v>
      </c>
      <c r="I22" s="1">
        <v>6</v>
      </c>
      <c r="J22" s="1">
        <v>8</v>
      </c>
      <c r="K22" s="1">
        <v>3</v>
      </c>
      <c r="L22" s="1">
        <v>4</v>
      </c>
    </row>
    <row r="23" spans="1:12" x14ac:dyDescent="0.2">
      <c r="A23" s="2" t="s">
        <v>207</v>
      </c>
      <c r="B23" s="1">
        <f t="shared" si="0"/>
        <v>40</v>
      </c>
      <c r="C23" s="1">
        <v>22</v>
      </c>
      <c r="D23" s="1">
        <f t="shared" si="1"/>
        <v>10</v>
      </c>
      <c r="E23" s="1">
        <v>6</v>
      </c>
      <c r="F23" s="1">
        <v>2</v>
      </c>
      <c r="G23" s="1"/>
      <c r="H23" s="1">
        <f t="shared" si="2"/>
        <v>10</v>
      </c>
      <c r="I23" s="1">
        <v>0</v>
      </c>
      <c r="J23" s="1">
        <v>6</v>
      </c>
      <c r="K23" s="1">
        <v>2</v>
      </c>
      <c r="L23" s="1">
        <v>2</v>
      </c>
    </row>
    <row r="24" spans="1:12" x14ac:dyDescent="0.2">
      <c r="A24" s="2" t="s">
        <v>238</v>
      </c>
      <c r="B24" s="13">
        <v>4120</v>
      </c>
      <c r="C24" s="13">
        <v>4523</v>
      </c>
      <c r="D24" s="13">
        <v>3639</v>
      </c>
      <c r="E24" s="13">
        <v>4686</v>
      </c>
      <c r="F24" s="13">
        <v>3422</v>
      </c>
      <c r="G24" s="13"/>
      <c r="H24" s="13">
        <v>3639</v>
      </c>
      <c r="I24" s="13">
        <v>6259</v>
      </c>
      <c r="J24" s="13">
        <v>4550</v>
      </c>
      <c r="K24" s="13">
        <v>2875</v>
      </c>
      <c r="L24" s="13">
        <v>3093</v>
      </c>
    </row>
    <row r="25" spans="1:12" x14ac:dyDescent="0.2">
      <c r="A25" s="2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2" x14ac:dyDescent="0.2">
      <c r="A26" s="2" t="s">
        <v>239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2" x14ac:dyDescent="0.2">
      <c r="A27" s="2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2" x14ac:dyDescent="0.2">
      <c r="A28" s="2" t="s">
        <v>240</v>
      </c>
      <c r="B28" s="13">
        <v>807</v>
      </c>
      <c r="C28" s="13">
        <v>2418</v>
      </c>
      <c r="D28" s="13">
        <v>424</v>
      </c>
      <c r="E28" s="13">
        <v>765</v>
      </c>
      <c r="F28" s="13">
        <v>994</v>
      </c>
      <c r="G28" s="13"/>
      <c r="H28" s="13">
        <v>424</v>
      </c>
      <c r="I28" s="13">
        <v>457</v>
      </c>
      <c r="J28" s="13">
        <v>578</v>
      </c>
      <c r="K28" s="13">
        <v>259</v>
      </c>
      <c r="L28" s="13">
        <v>750</v>
      </c>
    </row>
    <row r="29" spans="1:12" x14ac:dyDescent="0.2">
      <c r="A29" s="12" t="s">
        <v>285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</row>
  </sheetData>
  <mergeCells count="1">
    <mergeCell ref="A29:L29"/>
  </mergeCells>
  <pageMargins left="0.7" right="0.7" top="0.75" bottom="0.75" header="0.3" footer="0.3"/>
  <pageSetup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E7DA8E-33D3-4AE0-BDEC-56CDFE5FE4A4}">
  <dimension ref="A1:L93"/>
  <sheetViews>
    <sheetView view="pageBreakPreview" topLeftCell="A43" zoomScale="125" zoomScaleNormal="100" zoomScaleSheetLayoutView="125" workbookViewId="0">
      <selection activeCell="A71" sqref="A71"/>
    </sheetView>
  </sheetViews>
  <sheetFormatPr defaultRowHeight="10.199999999999999" x14ac:dyDescent="0.2"/>
  <cols>
    <col min="1" max="1" width="18.6640625" style="5" customWidth="1"/>
    <col min="2" max="12" width="5.5546875" style="5" customWidth="1"/>
    <col min="13" max="16384" width="8.88671875" style="5"/>
  </cols>
  <sheetData>
    <row r="1" spans="1:12" x14ac:dyDescent="0.2">
      <c r="A1" s="5" t="s">
        <v>312</v>
      </c>
    </row>
    <row r="2" spans="1:12" x14ac:dyDescent="0.2">
      <c r="A2" s="9"/>
      <c r="B2" s="10" t="s">
        <v>0</v>
      </c>
      <c r="C2" s="10" t="s">
        <v>80</v>
      </c>
      <c r="D2" s="10" t="s">
        <v>2</v>
      </c>
      <c r="E2" s="10" t="s">
        <v>286</v>
      </c>
      <c r="F2" s="10" t="s">
        <v>4</v>
      </c>
      <c r="G2" s="10"/>
      <c r="H2" s="10" t="s">
        <v>2</v>
      </c>
      <c r="I2" s="10" t="s">
        <v>5</v>
      </c>
      <c r="J2" s="10" t="s">
        <v>6</v>
      </c>
      <c r="K2" s="10" t="s">
        <v>7</v>
      </c>
      <c r="L2" s="11" t="s">
        <v>8</v>
      </c>
    </row>
    <row r="3" spans="1:12" x14ac:dyDescent="0.2">
      <c r="A3" s="2" t="s">
        <v>266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2" x14ac:dyDescent="0.2">
      <c r="A4" s="2"/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2" x14ac:dyDescent="0.2">
      <c r="A5" s="1" t="s">
        <v>271</v>
      </c>
      <c r="B5" s="1">
        <f>SUM(B7:B46)</f>
        <v>35052</v>
      </c>
      <c r="C5" s="1">
        <f>SUM(C7:C46)</f>
        <v>5197</v>
      </c>
      <c r="D5" s="1">
        <f>H5</f>
        <v>18863</v>
      </c>
      <c r="E5" s="1">
        <f>SUM(E7:E46)</f>
        <v>7370</v>
      </c>
      <c r="F5" s="1">
        <f>SUM(F7:F46)</f>
        <v>3622</v>
      </c>
      <c r="G5" s="1"/>
      <c r="H5" s="1">
        <f>SUM(H7:H46)</f>
        <v>18863</v>
      </c>
      <c r="I5" s="1">
        <f>SUM(I7:I46)</f>
        <v>1397</v>
      </c>
      <c r="J5" s="1">
        <f>SUM(J7:J46)</f>
        <v>5590</v>
      </c>
      <c r="K5" s="1">
        <f>SUM(K7:K46)</f>
        <v>9609</v>
      </c>
      <c r="L5" s="1">
        <f>SUM(L7:L46)</f>
        <v>2267</v>
      </c>
    </row>
    <row r="6" spans="1:12" x14ac:dyDescent="0.2">
      <c r="A6" s="2" t="s">
        <v>269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7" spans="1:12" x14ac:dyDescent="0.2">
      <c r="A7" s="2" t="s">
        <v>188</v>
      </c>
      <c r="B7" s="1">
        <f t="shared" ref="B7:B25" si="0">SUM(C7:F7)</f>
        <v>13146</v>
      </c>
      <c r="C7" s="1">
        <v>959</v>
      </c>
      <c r="D7" s="1">
        <v>8597</v>
      </c>
      <c r="E7" s="1">
        <v>2202</v>
      </c>
      <c r="F7" s="1">
        <v>1388</v>
      </c>
      <c r="G7" s="1"/>
      <c r="H7" s="1">
        <f t="shared" ref="H7:H25" si="1">SUM(I7:L7)</f>
        <v>8597</v>
      </c>
      <c r="I7" s="1">
        <v>897</v>
      </c>
      <c r="J7" s="1">
        <v>1700</v>
      </c>
      <c r="K7" s="1">
        <v>5297</v>
      </c>
      <c r="L7" s="1">
        <v>703</v>
      </c>
    </row>
    <row r="8" spans="1:12" x14ac:dyDescent="0.2">
      <c r="A8" s="2" t="s">
        <v>190</v>
      </c>
      <c r="B8" s="1">
        <f t="shared" si="0"/>
        <v>2735</v>
      </c>
      <c r="C8" s="1">
        <v>61</v>
      </c>
      <c r="D8" s="1">
        <f t="shared" ref="D8:D25" si="2">H8</f>
        <v>1986</v>
      </c>
      <c r="E8" s="1">
        <v>586</v>
      </c>
      <c r="F8" s="1">
        <v>102</v>
      </c>
      <c r="G8" s="1"/>
      <c r="H8" s="1">
        <f t="shared" si="1"/>
        <v>1986</v>
      </c>
      <c r="I8" s="1">
        <v>4</v>
      </c>
      <c r="J8" s="1">
        <v>535</v>
      </c>
      <c r="K8" s="1">
        <v>1193</v>
      </c>
      <c r="L8" s="1">
        <v>254</v>
      </c>
    </row>
    <row r="9" spans="1:12" x14ac:dyDescent="0.2">
      <c r="A9" s="2" t="s">
        <v>270</v>
      </c>
      <c r="B9" s="1">
        <f t="shared" si="0"/>
        <v>1077</v>
      </c>
      <c r="C9" s="1">
        <v>70</v>
      </c>
      <c r="D9" s="1">
        <f t="shared" si="2"/>
        <v>641</v>
      </c>
      <c r="E9" s="1">
        <v>273</v>
      </c>
      <c r="F9" s="1">
        <v>93</v>
      </c>
      <c r="G9" s="1"/>
      <c r="H9" s="1">
        <f t="shared" si="1"/>
        <v>641</v>
      </c>
      <c r="I9" s="1">
        <v>3</v>
      </c>
      <c r="J9" s="1">
        <v>278</v>
      </c>
      <c r="K9" s="1">
        <v>299</v>
      </c>
      <c r="L9" s="1">
        <v>61</v>
      </c>
    </row>
    <row r="10" spans="1:12" x14ac:dyDescent="0.2">
      <c r="A10" s="2" t="s">
        <v>192</v>
      </c>
      <c r="B10" s="1">
        <f t="shared" si="0"/>
        <v>855</v>
      </c>
      <c r="C10" s="1">
        <v>73</v>
      </c>
      <c r="D10" s="1">
        <f t="shared" si="2"/>
        <v>511</v>
      </c>
      <c r="E10" s="1">
        <v>205</v>
      </c>
      <c r="F10" s="1">
        <v>66</v>
      </c>
      <c r="G10" s="1"/>
      <c r="H10" s="1">
        <f t="shared" si="1"/>
        <v>511</v>
      </c>
      <c r="I10" s="1">
        <v>6</v>
      </c>
      <c r="J10" s="1">
        <v>191</v>
      </c>
      <c r="K10" s="1">
        <v>237</v>
      </c>
      <c r="L10" s="1">
        <v>77</v>
      </c>
    </row>
    <row r="11" spans="1:12" x14ac:dyDescent="0.2">
      <c r="A11" s="2" t="s">
        <v>193</v>
      </c>
      <c r="B11" s="1">
        <f t="shared" si="0"/>
        <v>436</v>
      </c>
      <c r="C11" s="1">
        <v>73</v>
      </c>
      <c r="D11" s="1">
        <f t="shared" si="2"/>
        <v>208</v>
      </c>
      <c r="E11" s="1">
        <v>112</v>
      </c>
      <c r="F11" s="1">
        <v>43</v>
      </c>
      <c r="G11" s="1"/>
      <c r="H11" s="1">
        <f t="shared" si="1"/>
        <v>208</v>
      </c>
      <c r="I11" s="1">
        <v>5</v>
      </c>
      <c r="J11" s="1">
        <v>77</v>
      </c>
      <c r="K11" s="1">
        <v>95</v>
      </c>
      <c r="L11" s="1">
        <v>31</v>
      </c>
    </row>
    <row r="12" spans="1:12" x14ac:dyDescent="0.2">
      <c r="A12" s="2" t="s">
        <v>194</v>
      </c>
      <c r="B12" s="1">
        <f t="shared" si="0"/>
        <v>940</v>
      </c>
      <c r="C12" s="1">
        <v>144</v>
      </c>
      <c r="D12" s="1">
        <f t="shared" si="2"/>
        <v>512</v>
      </c>
      <c r="E12" s="1">
        <v>203</v>
      </c>
      <c r="F12" s="1">
        <v>81</v>
      </c>
      <c r="G12" s="1"/>
      <c r="H12" s="1">
        <f t="shared" si="1"/>
        <v>512</v>
      </c>
      <c r="I12" s="1">
        <v>12</v>
      </c>
      <c r="J12" s="1">
        <v>207</v>
      </c>
      <c r="K12" s="1">
        <v>239</v>
      </c>
      <c r="L12" s="1">
        <v>54</v>
      </c>
    </row>
    <row r="13" spans="1:12" x14ac:dyDescent="0.2">
      <c r="A13" s="2" t="s">
        <v>195</v>
      </c>
      <c r="B13" s="1">
        <f t="shared" si="0"/>
        <v>647</v>
      </c>
      <c r="C13" s="1">
        <v>132</v>
      </c>
      <c r="D13" s="1">
        <f t="shared" si="2"/>
        <v>326</v>
      </c>
      <c r="E13" s="1">
        <v>134</v>
      </c>
      <c r="F13" s="1">
        <v>55</v>
      </c>
      <c r="G13" s="1"/>
      <c r="H13" s="1">
        <f t="shared" si="1"/>
        <v>326</v>
      </c>
      <c r="I13" s="1">
        <v>10</v>
      </c>
      <c r="J13" s="1">
        <v>141</v>
      </c>
      <c r="K13" s="1">
        <v>128</v>
      </c>
      <c r="L13" s="1">
        <v>47</v>
      </c>
    </row>
    <row r="14" spans="1:12" x14ac:dyDescent="0.2">
      <c r="A14" s="2" t="s">
        <v>196</v>
      </c>
      <c r="B14" s="1">
        <f t="shared" si="0"/>
        <v>606</v>
      </c>
      <c r="C14" s="1">
        <v>147</v>
      </c>
      <c r="D14" s="1">
        <f t="shared" si="2"/>
        <v>250</v>
      </c>
      <c r="E14" s="1">
        <v>170</v>
      </c>
      <c r="F14" s="1">
        <v>39</v>
      </c>
      <c r="G14" s="1"/>
      <c r="H14" s="1">
        <f t="shared" si="1"/>
        <v>250</v>
      </c>
      <c r="I14" s="1">
        <v>6</v>
      </c>
      <c r="J14" s="1">
        <v>81</v>
      </c>
      <c r="K14" s="1">
        <v>110</v>
      </c>
      <c r="L14" s="1">
        <v>53</v>
      </c>
    </row>
    <row r="15" spans="1:12" x14ac:dyDescent="0.2">
      <c r="A15" s="2" t="s">
        <v>197</v>
      </c>
      <c r="B15" s="1">
        <f t="shared" si="0"/>
        <v>314</v>
      </c>
      <c r="C15" s="1">
        <v>72</v>
      </c>
      <c r="D15" s="1">
        <f t="shared" si="2"/>
        <v>136</v>
      </c>
      <c r="E15" s="1">
        <v>80</v>
      </c>
      <c r="F15" s="1">
        <v>26</v>
      </c>
      <c r="G15" s="1"/>
      <c r="H15" s="1">
        <f t="shared" si="1"/>
        <v>136</v>
      </c>
      <c r="I15" s="1">
        <v>1</v>
      </c>
      <c r="J15" s="1">
        <v>55</v>
      </c>
      <c r="K15" s="1">
        <v>51</v>
      </c>
      <c r="L15" s="1">
        <v>29</v>
      </c>
    </row>
    <row r="16" spans="1:12" x14ac:dyDescent="0.2">
      <c r="A16" s="2" t="s">
        <v>230</v>
      </c>
      <c r="B16" s="1">
        <f t="shared" si="0"/>
        <v>537</v>
      </c>
      <c r="C16" s="1">
        <v>88</v>
      </c>
      <c r="D16" s="1">
        <f t="shared" si="2"/>
        <v>238</v>
      </c>
      <c r="E16" s="1">
        <v>141</v>
      </c>
      <c r="F16" s="1">
        <v>70</v>
      </c>
      <c r="G16" s="1"/>
      <c r="H16" s="1">
        <f t="shared" si="1"/>
        <v>238</v>
      </c>
      <c r="I16" s="1">
        <v>10</v>
      </c>
      <c r="J16" s="1">
        <v>84</v>
      </c>
      <c r="K16" s="1">
        <v>98</v>
      </c>
      <c r="L16" s="1">
        <v>46</v>
      </c>
    </row>
    <row r="17" spans="1:12" x14ac:dyDescent="0.2">
      <c r="A17" s="2" t="s">
        <v>200</v>
      </c>
      <c r="B17" s="1">
        <f t="shared" si="0"/>
        <v>393</v>
      </c>
      <c r="C17" s="1">
        <v>71</v>
      </c>
      <c r="D17" s="1">
        <f t="shared" si="2"/>
        <v>119</v>
      </c>
      <c r="E17" s="1">
        <v>171</v>
      </c>
      <c r="F17" s="1">
        <v>32</v>
      </c>
      <c r="G17" s="1"/>
      <c r="H17" s="1">
        <f t="shared" si="1"/>
        <v>119</v>
      </c>
      <c r="I17" s="1">
        <v>8</v>
      </c>
      <c r="J17" s="1">
        <v>40</v>
      </c>
      <c r="K17" s="1">
        <v>45</v>
      </c>
      <c r="L17" s="1">
        <v>26</v>
      </c>
    </row>
    <row r="18" spans="1:12" x14ac:dyDescent="0.2">
      <c r="A18" s="2" t="s">
        <v>231</v>
      </c>
      <c r="B18" s="1">
        <f t="shared" si="0"/>
        <v>215</v>
      </c>
      <c r="C18" s="1">
        <v>31</v>
      </c>
      <c r="D18" s="1">
        <f t="shared" si="2"/>
        <v>107</v>
      </c>
      <c r="E18" s="1">
        <v>61</v>
      </c>
      <c r="F18" s="1">
        <v>16</v>
      </c>
      <c r="G18" s="1"/>
      <c r="H18" s="1">
        <f t="shared" si="1"/>
        <v>107</v>
      </c>
      <c r="I18" s="1">
        <v>4</v>
      </c>
      <c r="J18" s="1">
        <v>39</v>
      </c>
      <c r="K18" s="1">
        <v>43</v>
      </c>
      <c r="L18" s="1">
        <v>21</v>
      </c>
    </row>
    <row r="19" spans="1:12" x14ac:dyDescent="0.2">
      <c r="A19" s="2" t="s">
        <v>232</v>
      </c>
      <c r="B19" s="1">
        <f t="shared" si="0"/>
        <v>113</v>
      </c>
      <c r="C19" s="1">
        <v>23</v>
      </c>
      <c r="D19" s="1">
        <f t="shared" si="2"/>
        <v>48</v>
      </c>
      <c r="E19" s="1">
        <v>35</v>
      </c>
      <c r="F19" s="1">
        <v>7</v>
      </c>
      <c r="G19" s="1"/>
      <c r="H19" s="1">
        <f t="shared" si="1"/>
        <v>48</v>
      </c>
      <c r="I19" s="1">
        <v>4</v>
      </c>
      <c r="J19" s="1">
        <v>13</v>
      </c>
      <c r="K19" s="1">
        <v>22</v>
      </c>
      <c r="L19" s="1">
        <v>9</v>
      </c>
    </row>
    <row r="20" spans="1:12" x14ac:dyDescent="0.2">
      <c r="A20" s="2" t="s">
        <v>233</v>
      </c>
      <c r="B20" s="1">
        <f t="shared" si="0"/>
        <v>71</v>
      </c>
      <c r="C20" s="1">
        <v>15</v>
      </c>
      <c r="D20" s="1">
        <f t="shared" si="2"/>
        <v>30</v>
      </c>
      <c r="E20" s="1">
        <v>24</v>
      </c>
      <c r="F20" s="1">
        <v>2</v>
      </c>
      <c r="G20" s="1"/>
      <c r="H20" s="1">
        <f t="shared" si="1"/>
        <v>30</v>
      </c>
      <c r="I20" s="1">
        <v>0</v>
      </c>
      <c r="J20" s="1">
        <v>7</v>
      </c>
      <c r="K20" s="1">
        <v>21</v>
      </c>
      <c r="L20" s="1">
        <v>2</v>
      </c>
    </row>
    <row r="21" spans="1:12" x14ac:dyDescent="0.2">
      <c r="A21" s="2" t="s">
        <v>234</v>
      </c>
      <c r="B21" s="1">
        <f t="shared" si="0"/>
        <v>60</v>
      </c>
      <c r="C21" s="1">
        <v>9</v>
      </c>
      <c r="D21" s="1">
        <f t="shared" si="2"/>
        <v>28</v>
      </c>
      <c r="E21" s="1">
        <v>12</v>
      </c>
      <c r="F21" s="1">
        <v>11</v>
      </c>
      <c r="G21" s="1"/>
      <c r="H21" s="1">
        <f t="shared" si="1"/>
        <v>28</v>
      </c>
      <c r="I21" s="1">
        <v>0</v>
      </c>
      <c r="J21" s="1">
        <v>6</v>
      </c>
      <c r="K21" s="1">
        <v>14</v>
      </c>
      <c r="L21" s="1">
        <v>8</v>
      </c>
    </row>
    <row r="22" spans="1:12" x14ac:dyDescent="0.2">
      <c r="A22" s="2" t="s">
        <v>235</v>
      </c>
      <c r="B22" s="1">
        <f t="shared" si="0"/>
        <v>38</v>
      </c>
      <c r="C22" s="1">
        <v>15</v>
      </c>
      <c r="D22" s="1">
        <f t="shared" si="2"/>
        <v>16</v>
      </c>
      <c r="E22" s="1">
        <v>4</v>
      </c>
      <c r="F22" s="1">
        <v>3</v>
      </c>
      <c r="G22" s="1"/>
      <c r="H22" s="1">
        <f t="shared" si="1"/>
        <v>16</v>
      </c>
      <c r="I22" s="1">
        <v>0</v>
      </c>
      <c r="J22" s="1">
        <v>9</v>
      </c>
      <c r="K22" s="1">
        <v>4</v>
      </c>
      <c r="L22" s="1">
        <v>3</v>
      </c>
    </row>
    <row r="23" spans="1:12" x14ac:dyDescent="0.2">
      <c r="A23" s="2" t="s">
        <v>236</v>
      </c>
      <c r="B23" s="1">
        <f t="shared" si="0"/>
        <v>106</v>
      </c>
      <c r="C23" s="1">
        <v>25</v>
      </c>
      <c r="D23" s="1">
        <f t="shared" si="2"/>
        <v>33</v>
      </c>
      <c r="E23" s="1">
        <v>34</v>
      </c>
      <c r="F23" s="1">
        <v>14</v>
      </c>
      <c r="G23" s="1"/>
      <c r="H23" s="1">
        <f t="shared" si="1"/>
        <v>33</v>
      </c>
      <c r="I23" s="1">
        <v>2</v>
      </c>
      <c r="J23" s="1">
        <v>17</v>
      </c>
      <c r="K23" s="1">
        <v>6</v>
      </c>
      <c r="L23" s="1">
        <v>8</v>
      </c>
    </row>
    <row r="24" spans="1:12" x14ac:dyDescent="0.2">
      <c r="A24" s="2" t="s">
        <v>237</v>
      </c>
      <c r="B24" s="1">
        <f t="shared" si="0"/>
        <v>88</v>
      </c>
      <c r="C24" s="1">
        <v>19</v>
      </c>
      <c r="D24" s="1">
        <f t="shared" si="2"/>
        <v>28</v>
      </c>
      <c r="E24" s="1">
        <v>23</v>
      </c>
      <c r="F24" s="1">
        <v>18</v>
      </c>
      <c r="G24" s="1"/>
      <c r="H24" s="1">
        <f t="shared" si="1"/>
        <v>28</v>
      </c>
      <c r="I24" s="1">
        <v>1</v>
      </c>
      <c r="J24" s="1">
        <v>12</v>
      </c>
      <c r="K24" s="1">
        <v>10</v>
      </c>
      <c r="L24" s="1">
        <v>5</v>
      </c>
    </row>
    <row r="25" spans="1:12" x14ac:dyDescent="0.2">
      <c r="A25" s="2" t="s">
        <v>207</v>
      </c>
      <c r="B25" s="1">
        <f t="shared" si="0"/>
        <v>42</v>
      </c>
      <c r="C25" s="1">
        <v>16</v>
      </c>
      <c r="D25" s="1">
        <f t="shared" si="2"/>
        <v>16</v>
      </c>
      <c r="E25" s="1">
        <v>8</v>
      </c>
      <c r="F25" s="1">
        <v>2</v>
      </c>
      <c r="G25" s="1"/>
      <c r="H25" s="1">
        <f t="shared" si="1"/>
        <v>16</v>
      </c>
      <c r="I25" s="1">
        <v>0</v>
      </c>
      <c r="J25" s="1">
        <v>5</v>
      </c>
      <c r="K25" s="1">
        <v>7</v>
      </c>
      <c r="L25" s="1">
        <v>4</v>
      </c>
    </row>
    <row r="26" spans="1:12" x14ac:dyDescent="0.2">
      <c r="A26" s="2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2" x14ac:dyDescent="0.2">
      <c r="A27" s="2" t="s">
        <v>272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2" x14ac:dyDescent="0.2">
      <c r="A28" s="2" t="s">
        <v>188</v>
      </c>
      <c r="B28" s="1">
        <f t="shared" ref="B28:B46" si="3">SUM(C28:F28)</f>
        <v>814</v>
      </c>
      <c r="C28" s="1">
        <v>24</v>
      </c>
      <c r="D28" s="1">
        <v>511</v>
      </c>
      <c r="E28" s="1">
        <v>126</v>
      </c>
      <c r="F28" s="1">
        <v>153</v>
      </c>
      <c r="G28" s="1"/>
      <c r="H28" s="1">
        <f t="shared" ref="H28:H46" si="4">SUM(I28:L28)</f>
        <v>511</v>
      </c>
      <c r="I28" s="1">
        <v>9</v>
      </c>
      <c r="J28" s="1">
        <v>264</v>
      </c>
      <c r="K28" s="1">
        <v>111</v>
      </c>
      <c r="L28" s="1">
        <v>127</v>
      </c>
    </row>
    <row r="29" spans="1:12" x14ac:dyDescent="0.2">
      <c r="A29" s="2" t="s">
        <v>190</v>
      </c>
      <c r="B29" s="1">
        <f t="shared" si="3"/>
        <v>546</v>
      </c>
      <c r="C29" s="1">
        <v>3</v>
      </c>
      <c r="D29" s="1">
        <f t="shared" ref="D29:D46" si="5">H29</f>
        <v>393</v>
      </c>
      <c r="E29" s="1">
        <v>120</v>
      </c>
      <c r="F29" s="1">
        <v>30</v>
      </c>
      <c r="G29" s="1"/>
      <c r="H29" s="1">
        <f t="shared" si="4"/>
        <v>393</v>
      </c>
      <c r="I29" s="1">
        <v>1</v>
      </c>
      <c r="J29" s="1">
        <v>124</v>
      </c>
      <c r="K29" s="1">
        <v>230</v>
      </c>
      <c r="L29" s="1">
        <v>38</v>
      </c>
    </row>
    <row r="30" spans="1:12" x14ac:dyDescent="0.2">
      <c r="A30" s="2" t="s">
        <v>270</v>
      </c>
      <c r="B30" s="1">
        <f t="shared" si="3"/>
        <v>387</v>
      </c>
      <c r="C30" s="1">
        <v>12</v>
      </c>
      <c r="D30" s="1">
        <f t="shared" si="5"/>
        <v>233</v>
      </c>
      <c r="E30" s="1">
        <v>109</v>
      </c>
      <c r="F30" s="1">
        <v>33</v>
      </c>
      <c r="G30" s="1"/>
      <c r="H30" s="1">
        <f t="shared" si="4"/>
        <v>233</v>
      </c>
      <c r="I30" s="1">
        <v>3</v>
      </c>
      <c r="J30" s="1">
        <v>87</v>
      </c>
      <c r="K30" s="1">
        <v>127</v>
      </c>
      <c r="L30" s="1">
        <v>16</v>
      </c>
    </row>
    <row r="31" spans="1:12" x14ac:dyDescent="0.2">
      <c r="A31" s="2" t="s">
        <v>192</v>
      </c>
      <c r="B31" s="1">
        <f t="shared" si="3"/>
        <v>295</v>
      </c>
      <c r="C31" s="1">
        <v>14</v>
      </c>
      <c r="D31" s="1">
        <f t="shared" si="5"/>
        <v>168</v>
      </c>
      <c r="E31" s="1">
        <v>92</v>
      </c>
      <c r="F31" s="1">
        <v>21</v>
      </c>
      <c r="G31" s="1"/>
      <c r="H31" s="1">
        <f t="shared" si="4"/>
        <v>168</v>
      </c>
      <c r="I31" s="1">
        <v>3</v>
      </c>
      <c r="J31" s="1">
        <v>75</v>
      </c>
      <c r="K31" s="1">
        <v>83</v>
      </c>
      <c r="L31" s="1">
        <v>7</v>
      </c>
    </row>
    <row r="32" spans="1:12" x14ac:dyDescent="0.2">
      <c r="A32" s="2" t="s">
        <v>193</v>
      </c>
      <c r="B32" s="1">
        <f t="shared" si="3"/>
        <v>197</v>
      </c>
      <c r="C32" s="1">
        <v>10</v>
      </c>
      <c r="D32" s="1">
        <f t="shared" si="5"/>
        <v>110</v>
      </c>
      <c r="E32" s="1">
        <v>63</v>
      </c>
      <c r="F32" s="1">
        <v>14</v>
      </c>
      <c r="G32" s="1"/>
      <c r="H32" s="1">
        <f t="shared" si="4"/>
        <v>110</v>
      </c>
      <c r="I32" s="1">
        <v>1</v>
      </c>
      <c r="J32" s="1">
        <v>33</v>
      </c>
      <c r="K32" s="1">
        <v>62</v>
      </c>
      <c r="L32" s="1">
        <v>14</v>
      </c>
    </row>
    <row r="33" spans="1:12" x14ac:dyDescent="0.2">
      <c r="A33" s="2" t="s">
        <v>194</v>
      </c>
      <c r="B33" s="1">
        <f t="shared" si="3"/>
        <v>750</v>
      </c>
      <c r="C33" s="1">
        <v>68</v>
      </c>
      <c r="D33" s="1">
        <f t="shared" si="5"/>
        <v>413</v>
      </c>
      <c r="E33" s="1">
        <v>198</v>
      </c>
      <c r="F33" s="1">
        <v>71</v>
      </c>
      <c r="G33" s="1"/>
      <c r="H33" s="1">
        <f t="shared" si="4"/>
        <v>413</v>
      </c>
      <c r="I33" s="1">
        <v>20</v>
      </c>
      <c r="J33" s="1">
        <v>164</v>
      </c>
      <c r="K33" s="1">
        <v>188</v>
      </c>
      <c r="L33" s="1">
        <v>41</v>
      </c>
    </row>
    <row r="34" spans="1:12" x14ac:dyDescent="0.2">
      <c r="A34" s="2" t="s">
        <v>195</v>
      </c>
      <c r="B34" s="1">
        <f t="shared" si="3"/>
        <v>782</v>
      </c>
      <c r="C34" s="1">
        <v>85</v>
      </c>
      <c r="D34" s="1">
        <f t="shared" si="5"/>
        <v>426</v>
      </c>
      <c r="E34" s="1">
        <v>165</v>
      </c>
      <c r="F34" s="1">
        <v>106</v>
      </c>
      <c r="G34" s="1"/>
      <c r="H34" s="1">
        <f t="shared" si="4"/>
        <v>426</v>
      </c>
      <c r="I34" s="1">
        <v>20</v>
      </c>
      <c r="J34" s="1">
        <v>171</v>
      </c>
      <c r="K34" s="1">
        <v>164</v>
      </c>
      <c r="L34" s="1">
        <v>71</v>
      </c>
    </row>
    <row r="35" spans="1:12" x14ac:dyDescent="0.2">
      <c r="A35" s="2" t="s">
        <v>196</v>
      </c>
      <c r="B35" s="1">
        <f t="shared" si="3"/>
        <v>900</v>
      </c>
      <c r="C35" s="1">
        <v>141</v>
      </c>
      <c r="D35" s="1">
        <f t="shared" si="5"/>
        <v>428</v>
      </c>
      <c r="E35" s="1">
        <v>245</v>
      </c>
      <c r="F35" s="1">
        <v>86</v>
      </c>
      <c r="G35" s="1"/>
      <c r="H35" s="1">
        <f t="shared" si="4"/>
        <v>428</v>
      </c>
      <c r="I35" s="1">
        <v>47</v>
      </c>
      <c r="J35" s="1">
        <v>174</v>
      </c>
      <c r="K35" s="1">
        <v>125</v>
      </c>
      <c r="L35" s="1">
        <v>82</v>
      </c>
    </row>
    <row r="36" spans="1:12" x14ac:dyDescent="0.2">
      <c r="A36" s="2" t="s">
        <v>197</v>
      </c>
      <c r="B36" s="1">
        <f t="shared" si="3"/>
        <v>901</v>
      </c>
      <c r="C36" s="1">
        <v>203</v>
      </c>
      <c r="D36" s="1">
        <f t="shared" si="5"/>
        <v>339</v>
      </c>
      <c r="E36" s="1">
        <v>221</v>
      </c>
      <c r="F36" s="1">
        <v>138</v>
      </c>
      <c r="G36" s="1"/>
      <c r="H36" s="1">
        <f t="shared" si="4"/>
        <v>339</v>
      </c>
      <c r="I36" s="1">
        <v>28</v>
      </c>
      <c r="J36" s="1">
        <v>150</v>
      </c>
      <c r="K36" s="1">
        <v>108</v>
      </c>
      <c r="L36" s="1">
        <v>53</v>
      </c>
    </row>
    <row r="37" spans="1:12" x14ac:dyDescent="0.2">
      <c r="A37" s="2" t="s">
        <v>230</v>
      </c>
      <c r="B37" s="1">
        <f t="shared" si="3"/>
        <v>1803</v>
      </c>
      <c r="C37" s="1">
        <v>581</v>
      </c>
      <c r="D37" s="1">
        <f t="shared" si="5"/>
        <v>638</v>
      </c>
      <c r="E37" s="1">
        <v>312</v>
      </c>
      <c r="F37" s="1">
        <v>272</v>
      </c>
      <c r="G37" s="1"/>
      <c r="H37" s="1">
        <f t="shared" si="4"/>
        <v>638</v>
      </c>
      <c r="I37" s="1">
        <v>85</v>
      </c>
      <c r="J37" s="1">
        <v>278</v>
      </c>
      <c r="K37" s="1">
        <v>145</v>
      </c>
      <c r="L37" s="1">
        <v>130</v>
      </c>
    </row>
    <row r="38" spans="1:12" x14ac:dyDescent="0.2">
      <c r="A38" s="2" t="s">
        <v>200</v>
      </c>
      <c r="B38" s="1">
        <f t="shared" si="3"/>
        <v>1293</v>
      </c>
      <c r="C38" s="1">
        <v>444</v>
      </c>
      <c r="D38" s="1">
        <f t="shared" si="5"/>
        <v>431</v>
      </c>
      <c r="E38" s="1">
        <v>248</v>
      </c>
      <c r="F38" s="1">
        <v>170</v>
      </c>
      <c r="G38" s="1"/>
      <c r="H38" s="1">
        <f t="shared" si="4"/>
        <v>431</v>
      </c>
      <c r="I38" s="1">
        <v>85</v>
      </c>
      <c r="J38" s="1">
        <v>181</v>
      </c>
      <c r="K38" s="1">
        <v>94</v>
      </c>
      <c r="L38" s="1">
        <v>71</v>
      </c>
    </row>
    <row r="39" spans="1:12" x14ac:dyDescent="0.2">
      <c r="A39" s="2" t="s">
        <v>231</v>
      </c>
      <c r="B39" s="1">
        <f t="shared" si="3"/>
        <v>992</v>
      </c>
      <c r="C39" s="1">
        <v>389</v>
      </c>
      <c r="D39" s="1">
        <f t="shared" si="5"/>
        <v>272</v>
      </c>
      <c r="E39" s="1">
        <v>168</v>
      </c>
      <c r="F39" s="1">
        <v>163</v>
      </c>
      <c r="G39" s="1"/>
      <c r="H39" s="1">
        <f t="shared" si="4"/>
        <v>272</v>
      </c>
      <c r="I39" s="1">
        <v>30</v>
      </c>
      <c r="J39" s="1">
        <v>124</v>
      </c>
      <c r="K39" s="1">
        <v>71</v>
      </c>
      <c r="L39" s="1">
        <v>47</v>
      </c>
    </row>
    <row r="40" spans="1:12" x14ac:dyDescent="0.2">
      <c r="A40" s="2" t="s">
        <v>232</v>
      </c>
      <c r="B40" s="1">
        <f t="shared" si="3"/>
        <v>627</v>
      </c>
      <c r="C40" s="1">
        <v>252</v>
      </c>
      <c r="D40" s="1">
        <f t="shared" si="5"/>
        <v>139</v>
      </c>
      <c r="E40" s="1">
        <v>162</v>
      </c>
      <c r="F40" s="1">
        <v>74</v>
      </c>
      <c r="G40" s="1"/>
      <c r="H40" s="1">
        <f t="shared" si="4"/>
        <v>139</v>
      </c>
      <c r="I40" s="1">
        <v>26</v>
      </c>
      <c r="J40" s="1">
        <v>42</v>
      </c>
      <c r="K40" s="1">
        <v>37</v>
      </c>
      <c r="L40" s="1">
        <v>34</v>
      </c>
    </row>
    <row r="41" spans="1:12" x14ac:dyDescent="0.2">
      <c r="A41" s="2" t="s">
        <v>233</v>
      </c>
      <c r="B41" s="1">
        <f t="shared" si="3"/>
        <v>453</v>
      </c>
      <c r="C41" s="1">
        <v>141</v>
      </c>
      <c r="D41" s="1">
        <f t="shared" si="5"/>
        <v>98</v>
      </c>
      <c r="E41" s="1">
        <v>171</v>
      </c>
      <c r="F41" s="1">
        <v>43</v>
      </c>
      <c r="G41" s="1"/>
      <c r="H41" s="1">
        <f t="shared" si="4"/>
        <v>98</v>
      </c>
      <c r="I41" s="1">
        <v>14</v>
      </c>
      <c r="J41" s="1">
        <v>34</v>
      </c>
      <c r="K41" s="1">
        <v>31</v>
      </c>
      <c r="L41" s="1">
        <v>19</v>
      </c>
    </row>
    <row r="42" spans="1:12" x14ac:dyDescent="0.2">
      <c r="A42" s="2" t="s">
        <v>234</v>
      </c>
      <c r="B42" s="1">
        <f t="shared" si="3"/>
        <v>368</v>
      </c>
      <c r="C42" s="1">
        <v>122</v>
      </c>
      <c r="D42" s="1">
        <f t="shared" si="5"/>
        <v>88</v>
      </c>
      <c r="E42" s="1">
        <v>106</v>
      </c>
      <c r="F42" s="1">
        <v>52</v>
      </c>
      <c r="G42" s="1"/>
      <c r="H42" s="1">
        <f t="shared" si="4"/>
        <v>88</v>
      </c>
      <c r="I42" s="1">
        <v>12</v>
      </c>
      <c r="J42" s="1">
        <v>35</v>
      </c>
      <c r="K42" s="1">
        <v>31</v>
      </c>
      <c r="L42" s="1">
        <v>10</v>
      </c>
    </row>
    <row r="43" spans="1:12" x14ac:dyDescent="0.2">
      <c r="A43" s="2" t="s">
        <v>235</v>
      </c>
      <c r="B43" s="1">
        <f t="shared" si="3"/>
        <v>247</v>
      </c>
      <c r="C43" s="1">
        <v>75</v>
      </c>
      <c r="D43" s="1">
        <f t="shared" si="5"/>
        <v>61</v>
      </c>
      <c r="E43" s="1">
        <v>89</v>
      </c>
      <c r="F43" s="1">
        <v>22</v>
      </c>
      <c r="G43" s="1"/>
      <c r="H43" s="1">
        <f t="shared" si="4"/>
        <v>61</v>
      </c>
      <c r="I43" s="1">
        <v>8</v>
      </c>
      <c r="J43" s="1">
        <v>35</v>
      </c>
      <c r="K43" s="1">
        <v>10</v>
      </c>
      <c r="L43" s="1">
        <v>8</v>
      </c>
    </row>
    <row r="44" spans="1:12" x14ac:dyDescent="0.2">
      <c r="A44" s="2" t="s">
        <v>236</v>
      </c>
      <c r="B44" s="1">
        <f t="shared" si="3"/>
        <v>585</v>
      </c>
      <c r="C44" s="1">
        <v>237</v>
      </c>
      <c r="D44" s="1">
        <f t="shared" si="5"/>
        <v>124</v>
      </c>
      <c r="E44" s="1">
        <v>170</v>
      </c>
      <c r="F44" s="1">
        <v>54</v>
      </c>
      <c r="G44" s="1"/>
      <c r="H44" s="1">
        <f t="shared" si="4"/>
        <v>124</v>
      </c>
      <c r="I44" s="1">
        <v>17</v>
      </c>
      <c r="J44" s="1">
        <v>52</v>
      </c>
      <c r="K44" s="1">
        <v>38</v>
      </c>
      <c r="L44" s="1">
        <v>17</v>
      </c>
    </row>
    <row r="45" spans="1:12" x14ac:dyDescent="0.2">
      <c r="A45" s="2" t="s">
        <v>237</v>
      </c>
      <c r="B45" s="1">
        <f t="shared" si="3"/>
        <v>447</v>
      </c>
      <c r="C45" s="1">
        <v>201</v>
      </c>
      <c r="D45" s="1">
        <f t="shared" si="5"/>
        <v>114</v>
      </c>
      <c r="E45" s="1">
        <v>93</v>
      </c>
      <c r="F45" s="1">
        <v>39</v>
      </c>
      <c r="G45" s="1"/>
      <c r="H45" s="1">
        <f t="shared" si="4"/>
        <v>114</v>
      </c>
      <c r="I45" s="1">
        <v>14</v>
      </c>
      <c r="J45" s="1">
        <v>49</v>
      </c>
      <c r="K45" s="1">
        <v>25</v>
      </c>
      <c r="L45" s="1">
        <v>26</v>
      </c>
    </row>
    <row r="46" spans="1:12" x14ac:dyDescent="0.2">
      <c r="A46" s="2" t="s">
        <v>207</v>
      </c>
      <c r="B46" s="1">
        <f t="shared" si="3"/>
        <v>246</v>
      </c>
      <c r="C46" s="1">
        <v>152</v>
      </c>
      <c r="D46" s="1">
        <f t="shared" si="5"/>
        <v>47</v>
      </c>
      <c r="E46" s="1">
        <v>34</v>
      </c>
      <c r="F46" s="1">
        <v>13</v>
      </c>
      <c r="G46" s="1"/>
      <c r="H46" s="1">
        <f t="shared" si="4"/>
        <v>47</v>
      </c>
      <c r="I46" s="1">
        <v>1</v>
      </c>
      <c r="J46" s="1">
        <v>21</v>
      </c>
      <c r="K46" s="1">
        <v>10</v>
      </c>
      <c r="L46" s="1">
        <v>15</v>
      </c>
    </row>
    <row r="47" spans="1:12" x14ac:dyDescent="0.2">
      <c r="A47" s="12" t="s">
        <v>285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</row>
    <row r="48" spans="1:12" x14ac:dyDescent="0.2">
      <c r="A48" s="2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2" x14ac:dyDescent="0.2">
      <c r="A49" s="5" t="s">
        <v>312</v>
      </c>
    </row>
    <row r="50" spans="1:12" x14ac:dyDescent="0.2">
      <c r="A50" s="9"/>
      <c r="B50" s="10" t="s">
        <v>0</v>
      </c>
      <c r="C50" s="10" t="s">
        <v>80</v>
      </c>
      <c r="D50" s="10" t="s">
        <v>2</v>
      </c>
      <c r="E50" s="10" t="s">
        <v>286</v>
      </c>
      <c r="F50" s="10" t="s">
        <v>4</v>
      </c>
      <c r="G50" s="10"/>
      <c r="H50" s="10" t="s">
        <v>2</v>
      </c>
      <c r="I50" s="10" t="s">
        <v>5</v>
      </c>
      <c r="J50" s="10" t="s">
        <v>6</v>
      </c>
      <c r="K50" s="10" t="s">
        <v>7</v>
      </c>
      <c r="L50" s="11" t="s">
        <v>8</v>
      </c>
    </row>
    <row r="51" spans="1:12" x14ac:dyDescent="0.2">
      <c r="A51" s="1" t="s">
        <v>273</v>
      </c>
      <c r="B51" s="1">
        <f>SUM(B53:B92)</f>
        <v>33774</v>
      </c>
      <c r="C51" s="1">
        <f>SUM(C53:C92)</f>
        <v>4402</v>
      </c>
      <c r="D51" s="1">
        <f>H51</f>
        <v>18739</v>
      </c>
      <c r="E51" s="1">
        <f>SUM(E53:E92)</f>
        <v>7289</v>
      </c>
      <c r="F51" s="1">
        <f>SUM(F53:F92)</f>
        <v>3344</v>
      </c>
      <c r="G51" s="1"/>
      <c r="H51" s="1">
        <f>SUM(H53:H92)</f>
        <v>18739</v>
      </c>
      <c r="I51" s="1">
        <f>SUM(I53:I92)</f>
        <v>1333</v>
      </c>
      <c r="J51" s="1">
        <f>SUM(J53:J92)</f>
        <v>5569</v>
      </c>
      <c r="K51" s="1">
        <f>SUM(K53:K92)</f>
        <v>9589</v>
      </c>
      <c r="L51" s="1">
        <f>SUM(L53:L92)</f>
        <v>2248</v>
      </c>
    </row>
    <row r="52" spans="1:12" x14ac:dyDescent="0.2">
      <c r="A52" s="2" t="s">
        <v>274</v>
      </c>
      <c r="B52" s="1"/>
      <c r="C52" s="1"/>
      <c r="D52" s="1">
        <f>H52</f>
        <v>0</v>
      </c>
      <c r="E52" s="1"/>
      <c r="F52" s="1"/>
      <c r="G52" s="1"/>
      <c r="H52" s="1"/>
      <c r="I52" s="1"/>
      <c r="J52" s="1"/>
      <c r="K52" s="1"/>
      <c r="L52" s="1"/>
    </row>
    <row r="53" spans="1:12" x14ac:dyDescent="0.2">
      <c r="A53" s="2" t="s">
        <v>188</v>
      </c>
      <c r="B53" s="1">
        <f t="shared" ref="B53:B71" si="6">SUM(C53:F53)</f>
        <v>21646</v>
      </c>
      <c r="C53" s="1">
        <v>1975</v>
      </c>
      <c r="D53" s="1">
        <v>13460</v>
      </c>
      <c r="E53" s="1">
        <v>4247</v>
      </c>
      <c r="F53" s="1">
        <v>1964</v>
      </c>
      <c r="G53" s="1"/>
      <c r="H53" s="1">
        <f t="shared" ref="H53:H71" si="7">SUM(I53:L53)</f>
        <v>13460</v>
      </c>
      <c r="I53" s="1">
        <v>1216</v>
      </c>
      <c r="J53" s="1">
        <v>3354</v>
      </c>
      <c r="K53" s="1">
        <v>7633</v>
      </c>
      <c r="L53" s="1">
        <v>1257</v>
      </c>
    </row>
    <row r="54" spans="1:12" x14ac:dyDescent="0.2">
      <c r="A54" s="2" t="s">
        <v>190</v>
      </c>
      <c r="B54" s="1">
        <f t="shared" si="6"/>
        <v>2586</v>
      </c>
      <c r="C54" s="1">
        <v>48</v>
      </c>
      <c r="D54" s="1">
        <v>1502</v>
      </c>
      <c r="E54" s="1">
        <v>967</v>
      </c>
      <c r="F54" s="1">
        <v>69</v>
      </c>
      <c r="G54" s="1"/>
      <c r="H54" s="1">
        <f t="shared" si="7"/>
        <v>1502</v>
      </c>
      <c r="I54" s="1">
        <v>3</v>
      </c>
      <c r="J54" s="1">
        <v>534</v>
      </c>
      <c r="K54" s="1">
        <v>690</v>
      </c>
      <c r="L54" s="1">
        <v>275</v>
      </c>
    </row>
    <row r="55" spans="1:12" x14ac:dyDescent="0.2">
      <c r="A55" s="2" t="s">
        <v>270</v>
      </c>
      <c r="B55" s="1">
        <f t="shared" si="6"/>
        <v>587</v>
      </c>
      <c r="C55" s="1">
        <v>53</v>
      </c>
      <c r="D55" s="1">
        <v>291</v>
      </c>
      <c r="E55" s="1">
        <v>204</v>
      </c>
      <c r="F55" s="1">
        <v>39</v>
      </c>
      <c r="G55" s="1"/>
      <c r="H55" s="1">
        <f t="shared" si="7"/>
        <v>291</v>
      </c>
      <c r="I55" s="1">
        <v>1</v>
      </c>
      <c r="J55" s="1">
        <v>109</v>
      </c>
      <c r="K55" s="1">
        <v>116</v>
      </c>
      <c r="L55" s="1">
        <v>65</v>
      </c>
    </row>
    <row r="56" spans="1:12" x14ac:dyDescent="0.2">
      <c r="A56" s="2" t="s">
        <v>192</v>
      </c>
      <c r="B56" s="1">
        <f t="shared" si="6"/>
        <v>463</v>
      </c>
      <c r="C56" s="1">
        <v>79</v>
      </c>
      <c r="D56" s="1">
        <v>200</v>
      </c>
      <c r="E56" s="1">
        <v>148</v>
      </c>
      <c r="F56" s="1">
        <v>36</v>
      </c>
      <c r="G56" s="1"/>
      <c r="H56" s="1">
        <f t="shared" si="7"/>
        <v>200</v>
      </c>
      <c r="I56" s="1">
        <v>3</v>
      </c>
      <c r="J56" s="1">
        <v>88</v>
      </c>
      <c r="K56" s="1">
        <v>58</v>
      </c>
      <c r="L56" s="1">
        <v>51</v>
      </c>
    </row>
    <row r="57" spans="1:12" x14ac:dyDescent="0.2">
      <c r="A57" s="2" t="s">
        <v>193</v>
      </c>
      <c r="B57" s="1">
        <f t="shared" si="6"/>
        <v>332</v>
      </c>
      <c r="C57" s="1">
        <v>81</v>
      </c>
      <c r="D57" s="1">
        <f t="shared" ref="D57:D71" si="8">H57</f>
        <v>107</v>
      </c>
      <c r="E57" s="1">
        <v>118</v>
      </c>
      <c r="F57" s="1">
        <v>26</v>
      </c>
      <c r="G57" s="1"/>
      <c r="H57" s="1">
        <f t="shared" si="7"/>
        <v>107</v>
      </c>
      <c r="I57" s="1">
        <v>1</v>
      </c>
      <c r="J57" s="1">
        <v>36</v>
      </c>
      <c r="K57" s="1">
        <v>51</v>
      </c>
      <c r="L57" s="1">
        <v>19</v>
      </c>
    </row>
    <row r="58" spans="1:12" x14ac:dyDescent="0.2">
      <c r="A58" s="2" t="s">
        <v>194</v>
      </c>
      <c r="B58" s="1">
        <f t="shared" si="6"/>
        <v>489</v>
      </c>
      <c r="C58" s="1">
        <v>136</v>
      </c>
      <c r="D58" s="1">
        <f t="shared" si="8"/>
        <v>194</v>
      </c>
      <c r="E58" s="1">
        <v>98</v>
      </c>
      <c r="F58" s="1">
        <v>61</v>
      </c>
      <c r="G58" s="1"/>
      <c r="H58" s="1">
        <f t="shared" si="7"/>
        <v>194</v>
      </c>
      <c r="I58" s="1">
        <v>7</v>
      </c>
      <c r="J58" s="1">
        <v>67</v>
      </c>
      <c r="K58" s="1">
        <v>71</v>
      </c>
      <c r="L58" s="1">
        <v>49</v>
      </c>
    </row>
    <row r="59" spans="1:12" x14ac:dyDescent="0.2">
      <c r="A59" s="2" t="s">
        <v>195</v>
      </c>
      <c r="B59" s="1">
        <f t="shared" si="6"/>
        <v>381</v>
      </c>
      <c r="C59" s="1">
        <v>178</v>
      </c>
      <c r="D59" s="1">
        <f t="shared" si="8"/>
        <v>99</v>
      </c>
      <c r="E59" s="1">
        <v>78</v>
      </c>
      <c r="F59" s="1">
        <v>26</v>
      </c>
      <c r="G59" s="1"/>
      <c r="H59" s="1">
        <f t="shared" si="7"/>
        <v>99</v>
      </c>
      <c r="I59" s="1">
        <v>1</v>
      </c>
      <c r="J59" s="1">
        <v>45</v>
      </c>
      <c r="K59" s="1">
        <v>40</v>
      </c>
      <c r="L59" s="1">
        <v>13</v>
      </c>
    </row>
    <row r="60" spans="1:12" x14ac:dyDescent="0.2">
      <c r="A60" s="2" t="s">
        <v>196</v>
      </c>
      <c r="B60" s="1">
        <f t="shared" si="6"/>
        <v>354</v>
      </c>
      <c r="C60" s="1">
        <v>164</v>
      </c>
      <c r="D60" s="1">
        <f t="shared" si="8"/>
        <v>95</v>
      </c>
      <c r="E60" s="1">
        <v>70</v>
      </c>
      <c r="F60" s="1">
        <v>25</v>
      </c>
      <c r="G60" s="1"/>
      <c r="H60" s="1">
        <f t="shared" si="7"/>
        <v>95</v>
      </c>
      <c r="I60" s="1">
        <v>4</v>
      </c>
      <c r="J60" s="1">
        <v>29</v>
      </c>
      <c r="K60" s="1">
        <v>31</v>
      </c>
      <c r="L60" s="1">
        <v>31</v>
      </c>
    </row>
    <row r="61" spans="1:12" x14ac:dyDescent="0.2">
      <c r="A61" s="2" t="s">
        <v>197</v>
      </c>
      <c r="B61" s="1">
        <f t="shared" si="6"/>
        <v>163</v>
      </c>
      <c r="C61" s="1">
        <v>55</v>
      </c>
      <c r="D61" s="1">
        <f t="shared" si="8"/>
        <v>49</v>
      </c>
      <c r="E61" s="1">
        <v>42</v>
      </c>
      <c r="F61" s="1">
        <v>17</v>
      </c>
      <c r="G61" s="1"/>
      <c r="H61" s="1">
        <f t="shared" si="7"/>
        <v>49</v>
      </c>
      <c r="I61" s="1">
        <v>1</v>
      </c>
      <c r="J61" s="1">
        <v>17</v>
      </c>
      <c r="K61" s="1">
        <v>23</v>
      </c>
      <c r="L61" s="1">
        <v>8</v>
      </c>
    </row>
    <row r="62" spans="1:12" x14ac:dyDescent="0.2">
      <c r="A62" s="2" t="s">
        <v>230</v>
      </c>
      <c r="B62" s="1">
        <f t="shared" si="6"/>
        <v>193</v>
      </c>
      <c r="C62" s="1">
        <v>80</v>
      </c>
      <c r="D62" s="1">
        <f t="shared" si="8"/>
        <v>48</v>
      </c>
      <c r="E62" s="1">
        <v>37</v>
      </c>
      <c r="F62" s="1">
        <v>28</v>
      </c>
      <c r="G62" s="1"/>
      <c r="H62" s="1">
        <f t="shared" si="7"/>
        <v>48</v>
      </c>
      <c r="I62" s="1">
        <v>0</v>
      </c>
      <c r="J62" s="1">
        <v>19</v>
      </c>
      <c r="K62" s="1">
        <v>22</v>
      </c>
      <c r="L62" s="1">
        <v>7</v>
      </c>
    </row>
    <row r="63" spans="1:12" x14ac:dyDescent="0.2">
      <c r="A63" s="2" t="s">
        <v>200</v>
      </c>
      <c r="B63" s="1">
        <f t="shared" si="6"/>
        <v>220</v>
      </c>
      <c r="C63" s="1">
        <v>40</v>
      </c>
      <c r="D63" s="1">
        <f t="shared" si="8"/>
        <v>38</v>
      </c>
      <c r="E63" s="1">
        <v>132</v>
      </c>
      <c r="F63" s="1">
        <v>10</v>
      </c>
      <c r="G63" s="1"/>
      <c r="H63" s="1">
        <f t="shared" si="7"/>
        <v>38</v>
      </c>
      <c r="I63" s="1">
        <v>4</v>
      </c>
      <c r="J63" s="1">
        <v>15</v>
      </c>
      <c r="K63" s="1">
        <v>11</v>
      </c>
      <c r="L63" s="1">
        <v>8</v>
      </c>
    </row>
    <row r="64" spans="1:12" x14ac:dyDescent="0.2">
      <c r="A64" s="2" t="s">
        <v>231</v>
      </c>
      <c r="B64" s="1">
        <f t="shared" si="6"/>
        <v>83</v>
      </c>
      <c r="C64" s="1">
        <v>17</v>
      </c>
      <c r="D64" s="1">
        <f t="shared" si="8"/>
        <v>30</v>
      </c>
      <c r="E64" s="1">
        <v>24</v>
      </c>
      <c r="F64" s="1">
        <v>12</v>
      </c>
      <c r="G64" s="1"/>
      <c r="H64" s="1">
        <f t="shared" si="7"/>
        <v>30</v>
      </c>
      <c r="I64" s="1">
        <v>1</v>
      </c>
      <c r="J64" s="1">
        <v>5</v>
      </c>
      <c r="K64" s="1">
        <v>8</v>
      </c>
      <c r="L64" s="1">
        <v>16</v>
      </c>
    </row>
    <row r="65" spans="1:12" x14ac:dyDescent="0.2">
      <c r="A65" s="2" t="s">
        <v>232</v>
      </c>
      <c r="B65" s="1">
        <f t="shared" si="6"/>
        <v>49</v>
      </c>
      <c r="C65" s="1">
        <v>19</v>
      </c>
      <c r="D65" s="1">
        <f t="shared" si="8"/>
        <v>10</v>
      </c>
      <c r="E65" s="1">
        <v>12</v>
      </c>
      <c r="F65" s="1">
        <v>8</v>
      </c>
      <c r="G65" s="1"/>
      <c r="H65" s="1">
        <f t="shared" si="7"/>
        <v>10</v>
      </c>
      <c r="I65" s="1">
        <v>1</v>
      </c>
      <c r="J65" s="1">
        <v>2</v>
      </c>
      <c r="K65" s="1">
        <v>6</v>
      </c>
      <c r="L65" s="1">
        <v>1</v>
      </c>
    </row>
    <row r="66" spans="1:12" x14ac:dyDescent="0.2">
      <c r="A66" s="2" t="s">
        <v>233</v>
      </c>
      <c r="B66" s="1">
        <f t="shared" si="6"/>
        <v>34</v>
      </c>
      <c r="C66" s="1">
        <v>10</v>
      </c>
      <c r="D66" s="1">
        <f t="shared" si="8"/>
        <v>12</v>
      </c>
      <c r="E66" s="1">
        <v>8</v>
      </c>
      <c r="F66" s="1">
        <v>4</v>
      </c>
      <c r="G66" s="1"/>
      <c r="H66" s="1">
        <f t="shared" si="7"/>
        <v>12</v>
      </c>
      <c r="I66" s="1">
        <v>0</v>
      </c>
      <c r="J66" s="1">
        <v>3</v>
      </c>
      <c r="K66" s="1">
        <v>5</v>
      </c>
      <c r="L66" s="1">
        <v>4</v>
      </c>
    </row>
    <row r="67" spans="1:12" x14ac:dyDescent="0.2">
      <c r="A67" s="2" t="s">
        <v>234</v>
      </c>
      <c r="B67" s="1">
        <f t="shared" si="6"/>
        <v>20</v>
      </c>
      <c r="C67" s="1">
        <v>6</v>
      </c>
      <c r="D67" s="1">
        <f t="shared" si="8"/>
        <v>10</v>
      </c>
      <c r="E67" s="1">
        <v>3</v>
      </c>
      <c r="F67" s="1">
        <v>1</v>
      </c>
      <c r="G67" s="1"/>
      <c r="H67" s="1">
        <f t="shared" si="7"/>
        <v>10</v>
      </c>
      <c r="I67" s="1">
        <v>0</v>
      </c>
      <c r="J67" s="1">
        <v>4</v>
      </c>
      <c r="K67" s="1">
        <v>2</v>
      </c>
      <c r="L67" s="1">
        <v>4</v>
      </c>
    </row>
    <row r="68" spans="1:12" x14ac:dyDescent="0.2">
      <c r="A68" s="2" t="s">
        <v>235</v>
      </c>
      <c r="B68" s="1">
        <f t="shared" si="6"/>
        <v>18</v>
      </c>
      <c r="C68" s="1">
        <v>7</v>
      </c>
      <c r="D68" s="1">
        <f t="shared" si="8"/>
        <v>6</v>
      </c>
      <c r="E68" s="1">
        <v>3</v>
      </c>
      <c r="F68" s="1">
        <v>2</v>
      </c>
      <c r="G68" s="1"/>
      <c r="H68" s="1">
        <f t="shared" si="7"/>
        <v>6</v>
      </c>
      <c r="I68" s="1">
        <v>0</v>
      </c>
      <c r="J68" s="1">
        <v>4</v>
      </c>
      <c r="K68" s="1">
        <v>1</v>
      </c>
      <c r="L68" s="1">
        <v>1</v>
      </c>
    </row>
    <row r="69" spans="1:12" x14ac:dyDescent="0.2">
      <c r="A69" s="2" t="s">
        <v>236</v>
      </c>
      <c r="B69" s="1">
        <f t="shared" si="6"/>
        <v>34</v>
      </c>
      <c r="C69" s="1">
        <v>7</v>
      </c>
      <c r="D69" s="1">
        <f t="shared" si="8"/>
        <v>11</v>
      </c>
      <c r="E69" s="1">
        <v>12</v>
      </c>
      <c r="F69" s="1">
        <v>4</v>
      </c>
      <c r="G69" s="1"/>
      <c r="H69" s="1">
        <f t="shared" si="7"/>
        <v>11</v>
      </c>
      <c r="I69" s="1">
        <v>1</v>
      </c>
      <c r="J69" s="1">
        <v>2</v>
      </c>
      <c r="K69" s="1">
        <v>4</v>
      </c>
      <c r="L69" s="1">
        <v>4</v>
      </c>
    </row>
    <row r="70" spans="1:12" x14ac:dyDescent="0.2">
      <c r="A70" s="2" t="s">
        <v>237</v>
      </c>
      <c r="B70" s="1">
        <f t="shared" si="6"/>
        <v>29</v>
      </c>
      <c r="C70" s="1">
        <v>9</v>
      </c>
      <c r="D70" s="1">
        <f t="shared" si="8"/>
        <v>8</v>
      </c>
      <c r="E70" s="1">
        <v>6</v>
      </c>
      <c r="F70" s="1">
        <v>6</v>
      </c>
      <c r="G70" s="1"/>
      <c r="H70" s="1">
        <f t="shared" si="7"/>
        <v>8</v>
      </c>
      <c r="I70" s="1">
        <v>0</v>
      </c>
      <c r="J70" s="1">
        <v>3</v>
      </c>
      <c r="K70" s="1">
        <v>3</v>
      </c>
      <c r="L70" s="1">
        <v>2</v>
      </c>
    </row>
    <row r="71" spans="1:12" x14ac:dyDescent="0.2">
      <c r="A71" s="2" t="s">
        <v>207</v>
      </c>
      <c r="B71" s="1">
        <f t="shared" si="6"/>
        <v>9</v>
      </c>
      <c r="C71" s="1">
        <v>2</v>
      </c>
      <c r="D71" s="1">
        <f t="shared" si="8"/>
        <v>2</v>
      </c>
      <c r="E71" s="1">
        <v>4</v>
      </c>
      <c r="F71" s="1">
        <v>1</v>
      </c>
      <c r="G71" s="1"/>
      <c r="H71" s="1">
        <f t="shared" si="7"/>
        <v>2</v>
      </c>
      <c r="I71" s="1">
        <v>0</v>
      </c>
      <c r="J71" s="1">
        <v>1</v>
      </c>
      <c r="K71" s="1">
        <v>0</v>
      </c>
      <c r="L71" s="1">
        <v>1</v>
      </c>
    </row>
    <row r="72" spans="1:12" x14ac:dyDescent="0.2">
      <c r="A72" s="2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</row>
    <row r="73" spans="1:12" x14ac:dyDescent="0.2">
      <c r="A73" s="2" t="s">
        <v>275</v>
      </c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</row>
    <row r="74" spans="1:12" x14ac:dyDescent="0.2">
      <c r="A74" s="2" t="s">
        <v>188</v>
      </c>
      <c r="B74" s="1">
        <f t="shared" ref="B74:B92" si="9">SUM(C74:F74)</f>
        <v>1414</v>
      </c>
      <c r="C74" s="1">
        <v>2</v>
      </c>
      <c r="D74" s="1">
        <f t="shared" ref="D74:D92" si="10">H74</f>
        <v>874</v>
      </c>
      <c r="E74" s="1">
        <v>257</v>
      </c>
      <c r="F74" s="1">
        <v>281</v>
      </c>
      <c r="G74" s="1"/>
      <c r="H74" s="1">
        <f t="shared" ref="H74:H92" si="11">SUM(I74:L74)</f>
        <v>874</v>
      </c>
      <c r="I74" s="1">
        <v>23</v>
      </c>
      <c r="J74" s="1">
        <v>460</v>
      </c>
      <c r="K74" s="1">
        <v>211</v>
      </c>
      <c r="L74" s="1">
        <v>180</v>
      </c>
    </row>
    <row r="75" spans="1:12" x14ac:dyDescent="0.2">
      <c r="A75" s="2" t="s">
        <v>190</v>
      </c>
      <c r="B75" s="1">
        <f t="shared" si="9"/>
        <v>476</v>
      </c>
      <c r="C75" s="1">
        <v>5</v>
      </c>
      <c r="D75" s="1">
        <f t="shared" si="10"/>
        <v>321</v>
      </c>
      <c r="E75" s="1">
        <v>126</v>
      </c>
      <c r="F75" s="1">
        <v>24</v>
      </c>
      <c r="G75" s="1"/>
      <c r="H75" s="1">
        <f t="shared" si="11"/>
        <v>321</v>
      </c>
      <c r="I75" s="1">
        <v>0</v>
      </c>
      <c r="J75" s="1">
        <v>162</v>
      </c>
      <c r="K75" s="1">
        <v>134</v>
      </c>
      <c r="L75" s="1">
        <v>25</v>
      </c>
    </row>
    <row r="76" spans="1:12" x14ac:dyDescent="0.2">
      <c r="A76" s="2" t="s">
        <v>270</v>
      </c>
      <c r="B76" s="1">
        <f t="shared" si="9"/>
        <v>213</v>
      </c>
      <c r="C76" s="1">
        <v>6</v>
      </c>
      <c r="D76" s="1">
        <f t="shared" si="10"/>
        <v>148</v>
      </c>
      <c r="E76" s="1">
        <v>48</v>
      </c>
      <c r="F76" s="1">
        <v>11</v>
      </c>
      <c r="G76" s="1"/>
      <c r="H76" s="1">
        <f t="shared" si="11"/>
        <v>148</v>
      </c>
      <c r="I76" s="1">
        <v>3</v>
      </c>
      <c r="J76" s="1">
        <v>47</v>
      </c>
      <c r="K76" s="1">
        <v>80</v>
      </c>
      <c r="L76" s="1">
        <v>18</v>
      </c>
    </row>
    <row r="77" spans="1:12" x14ac:dyDescent="0.2">
      <c r="A77" s="2" t="s">
        <v>192</v>
      </c>
      <c r="B77" s="1">
        <f t="shared" si="9"/>
        <v>132</v>
      </c>
      <c r="C77" s="1">
        <v>5</v>
      </c>
      <c r="D77" s="1">
        <f t="shared" si="10"/>
        <v>82</v>
      </c>
      <c r="E77" s="1">
        <v>31</v>
      </c>
      <c r="F77" s="1">
        <v>14</v>
      </c>
      <c r="G77" s="1"/>
      <c r="H77" s="1">
        <f t="shared" si="11"/>
        <v>82</v>
      </c>
      <c r="I77" s="1">
        <v>1</v>
      </c>
      <c r="J77" s="1">
        <v>33</v>
      </c>
      <c r="K77" s="1">
        <v>40</v>
      </c>
      <c r="L77" s="1">
        <v>8</v>
      </c>
    </row>
    <row r="78" spans="1:12" x14ac:dyDescent="0.2">
      <c r="A78" s="2" t="s">
        <v>193</v>
      </c>
      <c r="B78" s="1">
        <f t="shared" si="9"/>
        <v>95</v>
      </c>
      <c r="C78" s="1">
        <v>7</v>
      </c>
      <c r="D78" s="1">
        <f t="shared" si="10"/>
        <v>57</v>
      </c>
      <c r="E78" s="1">
        <v>25</v>
      </c>
      <c r="F78" s="1">
        <v>6</v>
      </c>
      <c r="G78" s="1"/>
      <c r="H78" s="1">
        <f t="shared" si="11"/>
        <v>57</v>
      </c>
      <c r="I78" s="1">
        <v>0</v>
      </c>
      <c r="J78" s="1">
        <v>31</v>
      </c>
      <c r="K78" s="1">
        <v>22</v>
      </c>
      <c r="L78" s="1">
        <v>4</v>
      </c>
    </row>
    <row r="79" spans="1:12" x14ac:dyDescent="0.2">
      <c r="A79" s="2" t="s">
        <v>194</v>
      </c>
      <c r="B79" s="1">
        <f t="shared" si="9"/>
        <v>423</v>
      </c>
      <c r="C79" s="1">
        <v>64</v>
      </c>
      <c r="D79" s="1">
        <f t="shared" si="10"/>
        <v>203</v>
      </c>
      <c r="E79" s="1">
        <v>88</v>
      </c>
      <c r="F79" s="1">
        <v>68</v>
      </c>
      <c r="G79" s="1"/>
      <c r="H79" s="1">
        <f t="shared" si="11"/>
        <v>203</v>
      </c>
      <c r="I79" s="1">
        <v>0</v>
      </c>
      <c r="J79" s="1">
        <v>111</v>
      </c>
      <c r="K79" s="1">
        <v>61</v>
      </c>
      <c r="L79" s="1">
        <v>31</v>
      </c>
    </row>
    <row r="80" spans="1:12" x14ac:dyDescent="0.2">
      <c r="A80" s="2" t="s">
        <v>195</v>
      </c>
      <c r="B80" s="1">
        <f t="shared" si="9"/>
        <v>406</v>
      </c>
      <c r="C80" s="1">
        <v>64</v>
      </c>
      <c r="D80" s="1">
        <f t="shared" si="10"/>
        <v>173</v>
      </c>
      <c r="E80" s="1">
        <v>73</v>
      </c>
      <c r="F80" s="1">
        <v>96</v>
      </c>
      <c r="G80" s="1"/>
      <c r="H80" s="1">
        <f t="shared" si="11"/>
        <v>173</v>
      </c>
      <c r="I80" s="1">
        <v>10</v>
      </c>
      <c r="J80" s="1">
        <v>77</v>
      </c>
      <c r="K80" s="1">
        <v>55</v>
      </c>
      <c r="L80" s="1">
        <v>31</v>
      </c>
    </row>
    <row r="81" spans="1:12" x14ac:dyDescent="0.2">
      <c r="A81" s="2" t="s">
        <v>196</v>
      </c>
      <c r="B81" s="1">
        <f t="shared" si="9"/>
        <v>407</v>
      </c>
      <c r="C81" s="1">
        <v>87</v>
      </c>
      <c r="D81" s="1">
        <f t="shared" si="10"/>
        <v>148</v>
      </c>
      <c r="E81" s="1">
        <v>102</v>
      </c>
      <c r="F81" s="1">
        <v>70</v>
      </c>
      <c r="G81" s="1"/>
      <c r="H81" s="1">
        <f t="shared" si="11"/>
        <v>148</v>
      </c>
      <c r="I81" s="1">
        <v>7</v>
      </c>
      <c r="J81" s="1">
        <v>65</v>
      </c>
      <c r="K81" s="1">
        <v>43</v>
      </c>
      <c r="L81" s="1">
        <v>33</v>
      </c>
    </row>
    <row r="82" spans="1:12" x14ac:dyDescent="0.2">
      <c r="A82" s="2" t="s">
        <v>197</v>
      </c>
      <c r="B82" s="1">
        <f t="shared" si="9"/>
        <v>376</v>
      </c>
      <c r="C82" s="1">
        <v>142</v>
      </c>
      <c r="D82" s="1">
        <f t="shared" si="10"/>
        <v>110</v>
      </c>
      <c r="E82" s="1">
        <v>57</v>
      </c>
      <c r="F82" s="1">
        <v>67</v>
      </c>
      <c r="G82" s="1"/>
      <c r="H82" s="1">
        <f t="shared" si="11"/>
        <v>110</v>
      </c>
      <c r="I82" s="1">
        <v>6</v>
      </c>
      <c r="J82" s="1">
        <v>44</v>
      </c>
      <c r="K82" s="1">
        <v>32</v>
      </c>
      <c r="L82" s="1">
        <v>28</v>
      </c>
    </row>
    <row r="83" spans="1:12" x14ac:dyDescent="0.2">
      <c r="A83" s="2" t="s">
        <v>230</v>
      </c>
      <c r="B83" s="1">
        <f t="shared" si="9"/>
        <v>606</v>
      </c>
      <c r="C83" s="1">
        <v>248</v>
      </c>
      <c r="D83" s="1">
        <f t="shared" si="10"/>
        <v>158</v>
      </c>
      <c r="E83" s="1">
        <v>91</v>
      </c>
      <c r="F83" s="1">
        <v>109</v>
      </c>
      <c r="G83" s="1"/>
      <c r="H83" s="1">
        <f t="shared" si="11"/>
        <v>158</v>
      </c>
      <c r="I83" s="1">
        <v>18</v>
      </c>
      <c r="J83" s="1">
        <v>70</v>
      </c>
      <c r="K83" s="1">
        <v>48</v>
      </c>
      <c r="L83" s="1">
        <v>22</v>
      </c>
    </row>
    <row r="84" spans="1:12" x14ac:dyDescent="0.2">
      <c r="A84" s="2" t="s">
        <v>200</v>
      </c>
      <c r="B84" s="1">
        <f t="shared" si="9"/>
        <v>404</v>
      </c>
      <c r="C84" s="1">
        <v>178</v>
      </c>
      <c r="D84" s="1">
        <f t="shared" si="10"/>
        <v>97</v>
      </c>
      <c r="E84" s="1">
        <v>52</v>
      </c>
      <c r="F84" s="1">
        <v>77</v>
      </c>
      <c r="G84" s="1"/>
      <c r="H84" s="1">
        <f t="shared" si="11"/>
        <v>97</v>
      </c>
      <c r="I84" s="1">
        <v>6</v>
      </c>
      <c r="J84" s="1">
        <v>49</v>
      </c>
      <c r="K84" s="1">
        <v>23</v>
      </c>
      <c r="L84" s="1">
        <v>19</v>
      </c>
    </row>
    <row r="85" spans="1:12" x14ac:dyDescent="0.2">
      <c r="A85" s="2" t="s">
        <v>231</v>
      </c>
      <c r="B85" s="1">
        <f t="shared" si="9"/>
        <v>364</v>
      </c>
      <c r="C85" s="1">
        <v>185</v>
      </c>
      <c r="D85" s="1">
        <f t="shared" si="10"/>
        <v>60</v>
      </c>
      <c r="E85" s="1">
        <v>39</v>
      </c>
      <c r="F85" s="1">
        <v>80</v>
      </c>
      <c r="G85" s="1"/>
      <c r="H85" s="1">
        <f t="shared" si="11"/>
        <v>60</v>
      </c>
      <c r="I85" s="1">
        <v>6</v>
      </c>
      <c r="J85" s="1">
        <v>23</v>
      </c>
      <c r="K85" s="1">
        <v>22</v>
      </c>
      <c r="L85" s="1">
        <v>9</v>
      </c>
    </row>
    <row r="86" spans="1:12" x14ac:dyDescent="0.2">
      <c r="A86" s="2" t="s">
        <v>232</v>
      </c>
      <c r="B86" s="1">
        <f t="shared" si="9"/>
        <v>225</v>
      </c>
      <c r="C86" s="1">
        <v>139</v>
      </c>
      <c r="D86" s="1">
        <f t="shared" si="10"/>
        <v>30</v>
      </c>
      <c r="E86" s="1">
        <v>17</v>
      </c>
      <c r="F86" s="1">
        <v>39</v>
      </c>
      <c r="G86" s="1"/>
      <c r="H86" s="1">
        <f t="shared" si="11"/>
        <v>30</v>
      </c>
      <c r="I86" s="1">
        <v>2</v>
      </c>
      <c r="J86" s="1">
        <v>13</v>
      </c>
      <c r="K86" s="1">
        <v>11</v>
      </c>
      <c r="L86" s="1">
        <v>4</v>
      </c>
    </row>
    <row r="87" spans="1:12" x14ac:dyDescent="0.2">
      <c r="A87" s="2" t="s">
        <v>233</v>
      </c>
      <c r="B87" s="1">
        <f t="shared" si="9"/>
        <v>132</v>
      </c>
      <c r="C87" s="1">
        <v>72</v>
      </c>
      <c r="D87" s="1">
        <f t="shared" si="10"/>
        <v>18</v>
      </c>
      <c r="E87" s="1">
        <v>17</v>
      </c>
      <c r="F87" s="1">
        <v>25</v>
      </c>
      <c r="G87" s="1"/>
      <c r="H87" s="1">
        <f t="shared" si="11"/>
        <v>18</v>
      </c>
      <c r="I87" s="1">
        <v>2</v>
      </c>
      <c r="J87" s="1">
        <v>8</v>
      </c>
      <c r="K87" s="1">
        <v>6</v>
      </c>
      <c r="L87" s="1">
        <v>2</v>
      </c>
    </row>
    <row r="88" spans="1:12" x14ac:dyDescent="0.2">
      <c r="A88" s="2" t="s">
        <v>234</v>
      </c>
      <c r="B88" s="1">
        <f t="shared" si="9"/>
        <v>114</v>
      </c>
      <c r="C88" s="1">
        <v>56</v>
      </c>
      <c r="D88" s="1">
        <f t="shared" si="10"/>
        <v>30</v>
      </c>
      <c r="E88" s="1">
        <v>13</v>
      </c>
      <c r="F88" s="1">
        <v>15</v>
      </c>
      <c r="G88" s="1"/>
      <c r="H88" s="1">
        <f t="shared" si="11"/>
        <v>30</v>
      </c>
      <c r="I88" s="1">
        <v>3</v>
      </c>
      <c r="J88" s="1">
        <v>8</v>
      </c>
      <c r="K88" s="1">
        <v>13</v>
      </c>
      <c r="L88" s="1">
        <v>6</v>
      </c>
    </row>
    <row r="89" spans="1:12" x14ac:dyDescent="0.2">
      <c r="A89" s="2" t="s">
        <v>235</v>
      </c>
      <c r="B89" s="1">
        <f t="shared" si="9"/>
        <v>58</v>
      </c>
      <c r="C89" s="1">
        <v>34</v>
      </c>
      <c r="D89" s="1">
        <f t="shared" si="10"/>
        <v>9</v>
      </c>
      <c r="E89" s="1">
        <v>9</v>
      </c>
      <c r="F89" s="1">
        <v>6</v>
      </c>
      <c r="G89" s="1"/>
      <c r="H89" s="1">
        <f t="shared" si="11"/>
        <v>9</v>
      </c>
      <c r="I89" s="1">
        <v>0</v>
      </c>
      <c r="J89" s="1">
        <v>4</v>
      </c>
      <c r="K89" s="1">
        <v>1</v>
      </c>
      <c r="L89" s="1">
        <v>4</v>
      </c>
    </row>
    <row r="90" spans="1:12" x14ac:dyDescent="0.2">
      <c r="A90" s="2" t="s">
        <v>236</v>
      </c>
      <c r="B90" s="1">
        <f t="shared" si="9"/>
        <v>136</v>
      </c>
      <c r="C90" s="1">
        <v>84</v>
      </c>
      <c r="D90" s="1">
        <f t="shared" si="10"/>
        <v>27</v>
      </c>
      <c r="E90" s="1">
        <v>18</v>
      </c>
      <c r="F90" s="1">
        <v>7</v>
      </c>
      <c r="G90" s="1"/>
      <c r="H90" s="1">
        <f t="shared" si="11"/>
        <v>27</v>
      </c>
      <c r="I90" s="1">
        <v>1</v>
      </c>
      <c r="J90" s="1">
        <v>15</v>
      </c>
      <c r="K90" s="1">
        <v>7</v>
      </c>
      <c r="L90" s="1">
        <v>4</v>
      </c>
    </row>
    <row r="91" spans="1:12" x14ac:dyDescent="0.2">
      <c r="A91" s="2" t="s">
        <v>237</v>
      </c>
      <c r="B91" s="1">
        <f t="shared" si="9"/>
        <v>68</v>
      </c>
      <c r="C91" s="1">
        <v>39</v>
      </c>
      <c r="D91" s="1">
        <f t="shared" si="10"/>
        <v>14</v>
      </c>
      <c r="E91" s="1">
        <v>8</v>
      </c>
      <c r="F91" s="1">
        <v>7</v>
      </c>
      <c r="G91" s="1"/>
      <c r="H91" s="1">
        <f t="shared" si="11"/>
        <v>14</v>
      </c>
      <c r="I91" s="1">
        <v>1</v>
      </c>
      <c r="J91" s="1">
        <v>7</v>
      </c>
      <c r="K91" s="1">
        <v>4</v>
      </c>
      <c r="L91" s="1">
        <v>2</v>
      </c>
    </row>
    <row r="92" spans="1:12" x14ac:dyDescent="0.2">
      <c r="A92" s="2" t="s">
        <v>207</v>
      </c>
      <c r="B92" s="1">
        <f t="shared" si="9"/>
        <v>35</v>
      </c>
      <c r="C92" s="1">
        <v>19</v>
      </c>
      <c r="D92" s="1">
        <f t="shared" si="10"/>
        <v>8</v>
      </c>
      <c r="E92" s="1">
        <v>5</v>
      </c>
      <c r="F92" s="1">
        <v>3</v>
      </c>
      <c r="G92" s="1"/>
      <c r="H92" s="1">
        <f t="shared" si="11"/>
        <v>8</v>
      </c>
      <c r="I92" s="1">
        <v>0</v>
      </c>
      <c r="J92" s="1">
        <v>5</v>
      </c>
      <c r="K92" s="1">
        <v>1</v>
      </c>
      <c r="L92" s="1">
        <v>2</v>
      </c>
    </row>
    <row r="93" spans="1:12" x14ac:dyDescent="0.2">
      <c r="A93" s="12" t="s">
        <v>285</v>
      </c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</row>
  </sheetData>
  <mergeCells count="2">
    <mergeCell ref="A93:L93"/>
    <mergeCell ref="A47:L47"/>
  </mergeCells>
  <pageMargins left="0.7" right="0.7" top="0.75" bottom="0.75" header="0.3" footer="0.3"/>
  <pageSetup orientation="portrait" r:id="rId1"/>
  <rowBreaks count="1" manualBreakCount="1">
    <brk id="48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C86EE6-1C7B-46AF-AD2A-CDF15143E944}">
  <dimension ref="A1:L18"/>
  <sheetViews>
    <sheetView view="pageBreakPreview" zoomScale="125" zoomScaleNormal="100" zoomScaleSheetLayoutView="125" workbookViewId="0">
      <selection activeCell="A2" sqref="A2"/>
    </sheetView>
  </sheetViews>
  <sheetFormatPr defaultRowHeight="10.199999999999999" x14ac:dyDescent="0.2"/>
  <cols>
    <col min="1" max="1" width="18.6640625" style="5" customWidth="1"/>
    <col min="2" max="12" width="5.5546875" style="5" customWidth="1"/>
    <col min="13" max="16384" width="8.88671875" style="5"/>
  </cols>
  <sheetData>
    <row r="1" spans="1:12" x14ac:dyDescent="0.2">
      <c r="A1" s="5" t="s">
        <v>293</v>
      </c>
    </row>
    <row r="2" spans="1:12" x14ac:dyDescent="0.2">
      <c r="A2" s="9"/>
      <c r="B2" s="10" t="s">
        <v>0</v>
      </c>
      <c r="C2" s="10" t="s">
        <v>80</v>
      </c>
      <c r="D2" s="10" t="s">
        <v>2</v>
      </c>
      <c r="E2" s="10" t="s">
        <v>286</v>
      </c>
      <c r="F2" s="10" t="s">
        <v>4</v>
      </c>
      <c r="G2" s="10"/>
      <c r="H2" s="10" t="s">
        <v>2</v>
      </c>
      <c r="I2" s="10" t="s">
        <v>5</v>
      </c>
      <c r="J2" s="10" t="s">
        <v>6</v>
      </c>
      <c r="K2" s="10" t="s">
        <v>7</v>
      </c>
      <c r="L2" s="11" t="s">
        <v>8</v>
      </c>
    </row>
    <row r="3" spans="1:12" x14ac:dyDescent="0.2">
      <c r="A3" s="2" t="s">
        <v>16</v>
      </c>
      <c r="B3" s="1"/>
      <c r="C3" s="1"/>
      <c r="D3" s="1">
        <f>H3</f>
        <v>0</v>
      </c>
      <c r="E3" s="1"/>
      <c r="F3" s="1"/>
      <c r="G3" s="1"/>
      <c r="H3" s="1"/>
      <c r="I3" s="1"/>
      <c r="J3" s="1"/>
      <c r="K3" s="1"/>
      <c r="L3" s="1"/>
    </row>
    <row r="4" spans="1:12" x14ac:dyDescent="0.2">
      <c r="A4" s="2"/>
      <c r="B4" s="1"/>
      <c r="C4" s="1"/>
      <c r="D4" s="1">
        <f>H4</f>
        <v>0</v>
      </c>
      <c r="E4" s="1"/>
      <c r="F4" s="1"/>
      <c r="G4" s="1"/>
      <c r="H4" s="1"/>
      <c r="I4" s="1"/>
      <c r="J4" s="1"/>
      <c r="K4" s="1"/>
      <c r="L4" s="1"/>
    </row>
    <row r="5" spans="1:12" x14ac:dyDescent="0.2">
      <c r="A5" s="2" t="s">
        <v>10</v>
      </c>
      <c r="B5" s="1">
        <f>SUM(C5:F5)</f>
        <v>132931</v>
      </c>
      <c r="C5" s="1">
        <f>SUM(C7:C17)</f>
        <v>16780</v>
      </c>
      <c r="D5" s="1">
        <v>73162</v>
      </c>
      <c r="E5" s="1">
        <f>SUM(E7:E17)</f>
        <v>30873</v>
      </c>
      <c r="F5" s="1">
        <f>SUM(F7:F17)</f>
        <v>12116</v>
      </c>
      <c r="G5" s="1"/>
      <c r="H5" s="1">
        <f>SUM(I5:L5)</f>
        <v>73160</v>
      </c>
      <c r="I5" s="1">
        <f>SUM(I7:I17)</f>
        <v>5491</v>
      </c>
      <c r="J5" s="1">
        <f>SUM(J7:J17)</f>
        <v>22081</v>
      </c>
      <c r="K5" s="1">
        <f>SUM(K7:K17)</f>
        <v>37488</v>
      </c>
      <c r="L5" s="1">
        <f>SUM(L7:L17)</f>
        <v>8100</v>
      </c>
    </row>
    <row r="6" spans="1:12" x14ac:dyDescent="0.2">
      <c r="A6" s="2" t="s">
        <v>17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7" spans="1:12" x14ac:dyDescent="0.2">
      <c r="A7" s="2" t="s">
        <v>18</v>
      </c>
      <c r="B7" s="1">
        <f>SUM(C7:F7)</f>
        <v>18230</v>
      </c>
      <c r="C7" s="1">
        <v>2652</v>
      </c>
      <c r="D7" s="1">
        <f>H7</f>
        <v>9951</v>
      </c>
      <c r="E7" s="1">
        <v>3733</v>
      </c>
      <c r="F7" s="1">
        <v>1894</v>
      </c>
      <c r="G7" s="1"/>
      <c r="H7" s="1">
        <f>SUM(I7:L7)</f>
        <v>9951</v>
      </c>
      <c r="I7" s="1">
        <v>560</v>
      </c>
      <c r="J7" s="1">
        <v>3183</v>
      </c>
      <c r="K7" s="1">
        <v>4790</v>
      </c>
      <c r="L7" s="1">
        <v>1418</v>
      </c>
    </row>
    <row r="8" spans="1:12" x14ac:dyDescent="0.2">
      <c r="A8" s="2" t="s">
        <v>19</v>
      </c>
      <c r="B8" s="1">
        <f>SUM(C8:F8)</f>
        <v>14478</v>
      </c>
      <c r="C8" s="1">
        <v>2113</v>
      </c>
      <c r="D8" s="1">
        <v>7879</v>
      </c>
      <c r="E8" s="1">
        <v>3057</v>
      </c>
      <c r="F8" s="1">
        <v>1429</v>
      </c>
      <c r="G8" s="1"/>
      <c r="H8" s="1">
        <f>SUM(I8:L8)</f>
        <v>7877</v>
      </c>
      <c r="I8" s="1">
        <v>494</v>
      </c>
      <c r="J8" s="1">
        <v>2499</v>
      </c>
      <c r="K8" s="1">
        <v>3882</v>
      </c>
      <c r="L8" s="1">
        <v>1002</v>
      </c>
    </row>
    <row r="9" spans="1:12" x14ac:dyDescent="0.2">
      <c r="A9" s="2" t="s">
        <v>20</v>
      </c>
      <c r="B9" s="1">
        <f>SUM(C9:F9)</f>
        <v>95402</v>
      </c>
      <c r="C9" s="1">
        <v>10282</v>
      </c>
      <c r="D9" s="1">
        <f>H9</f>
        <v>53193</v>
      </c>
      <c r="E9" s="1">
        <v>23693</v>
      </c>
      <c r="F9" s="1">
        <v>8234</v>
      </c>
      <c r="G9" s="1"/>
      <c r="H9" s="1">
        <f>SUM(I9:L9)</f>
        <v>53193</v>
      </c>
      <c r="I9" s="1">
        <v>4291</v>
      </c>
      <c r="J9" s="1">
        <v>15921</v>
      </c>
      <c r="K9" s="1">
        <v>27769</v>
      </c>
      <c r="L9" s="1">
        <v>5212</v>
      </c>
    </row>
    <row r="10" spans="1:12" x14ac:dyDescent="0.2">
      <c r="A10" s="2" t="s">
        <v>21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</row>
    <row r="11" spans="1:12" x14ac:dyDescent="0.2">
      <c r="A11" s="2" t="s">
        <v>22</v>
      </c>
      <c r="B11" s="1">
        <f>SUM(C11:F11)</f>
        <v>1408</v>
      </c>
      <c r="C11" s="1">
        <v>550</v>
      </c>
      <c r="D11" s="1">
        <f>H11</f>
        <v>593</v>
      </c>
      <c r="E11" s="1">
        <v>203</v>
      </c>
      <c r="F11" s="1">
        <v>62</v>
      </c>
      <c r="G11" s="1"/>
      <c r="H11" s="1">
        <f>SUM(I11:L11)</f>
        <v>593</v>
      </c>
      <c r="I11" s="1">
        <v>54</v>
      </c>
      <c r="J11" s="1">
        <v>124</v>
      </c>
      <c r="K11" s="1">
        <v>363</v>
      </c>
      <c r="L11" s="1">
        <v>52</v>
      </c>
    </row>
    <row r="12" spans="1:12" x14ac:dyDescent="0.2">
      <c r="A12" s="2" t="s">
        <v>23</v>
      </c>
      <c r="B12" s="1">
        <f>SUM(C12:F12)</f>
        <v>893</v>
      </c>
      <c r="C12" s="1">
        <v>292</v>
      </c>
      <c r="D12" s="1">
        <f>H12</f>
        <v>392</v>
      </c>
      <c r="E12" s="1">
        <v>110</v>
      </c>
      <c r="F12" s="1">
        <v>99</v>
      </c>
      <c r="G12" s="1"/>
      <c r="H12" s="1">
        <f>SUM(I12:L12)</f>
        <v>392</v>
      </c>
      <c r="I12" s="1">
        <v>16</v>
      </c>
      <c r="J12" s="1">
        <v>115</v>
      </c>
      <c r="K12" s="1">
        <v>130</v>
      </c>
      <c r="L12" s="1">
        <v>131</v>
      </c>
    </row>
    <row r="13" spans="1:12" x14ac:dyDescent="0.2">
      <c r="A13" s="2" t="s">
        <v>24</v>
      </c>
      <c r="B13" s="1">
        <f>SUM(C13:F13)</f>
        <v>337</v>
      </c>
      <c r="C13" s="1">
        <v>84</v>
      </c>
      <c r="D13" s="1">
        <f>H13</f>
        <v>179</v>
      </c>
      <c r="E13" s="1">
        <v>28</v>
      </c>
      <c r="F13" s="1">
        <v>46</v>
      </c>
      <c r="G13" s="1"/>
      <c r="H13" s="1">
        <f>SUM(I13:L13)</f>
        <v>179</v>
      </c>
      <c r="I13" s="1">
        <v>4</v>
      </c>
      <c r="J13" s="1">
        <v>57</v>
      </c>
      <c r="K13" s="1">
        <v>59</v>
      </c>
      <c r="L13" s="1">
        <v>59</v>
      </c>
    </row>
    <row r="14" spans="1:12" x14ac:dyDescent="0.2">
      <c r="A14" s="2" t="s">
        <v>22</v>
      </c>
      <c r="B14" s="1">
        <f>SUM(C14:F14)</f>
        <v>527</v>
      </c>
      <c r="C14" s="1">
        <v>261</v>
      </c>
      <c r="D14" s="1">
        <f>H14</f>
        <v>189</v>
      </c>
      <c r="E14" s="1">
        <v>28</v>
      </c>
      <c r="F14" s="1">
        <v>49</v>
      </c>
      <c r="G14" s="1"/>
      <c r="H14" s="1">
        <f>SUM(I14:L14)</f>
        <v>189</v>
      </c>
      <c r="I14" s="1">
        <v>10</v>
      </c>
      <c r="J14" s="1">
        <v>22</v>
      </c>
      <c r="K14" s="1">
        <v>147</v>
      </c>
      <c r="L14" s="1">
        <v>10</v>
      </c>
    </row>
    <row r="15" spans="1:12" x14ac:dyDescent="0.2">
      <c r="A15" s="2" t="s">
        <v>25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</row>
    <row r="16" spans="1:12" x14ac:dyDescent="0.2">
      <c r="A16" s="2" t="s">
        <v>26</v>
      </c>
      <c r="B16" s="1">
        <f>SUM(C16:F16)</f>
        <v>69</v>
      </c>
      <c r="C16" s="1">
        <v>39</v>
      </c>
      <c r="D16" s="1">
        <f>H16</f>
        <v>26</v>
      </c>
      <c r="E16" s="1">
        <v>4</v>
      </c>
      <c r="F16" s="1">
        <v>0</v>
      </c>
      <c r="G16" s="1"/>
      <c r="H16" s="1">
        <f>SUM(I16:L16)</f>
        <v>26</v>
      </c>
      <c r="I16" s="1">
        <v>0</v>
      </c>
      <c r="J16" s="1">
        <v>12</v>
      </c>
      <c r="K16" s="1">
        <v>14</v>
      </c>
      <c r="L16" s="1">
        <v>0</v>
      </c>
    </row>
    <row r="17" spans="1:12" x14ac:dyDescent="0.2">
      <c r="A17" s="2" t="s">
        <v>27</v>
      </c>
      <c r="B17" s="1">
        <f>SUM(C17:F17)</f>
        <v>1587</v>
      </c>
      <c r="C17" s="1">
        <v>507</v>
      </c>
      <c r="D17" s="1">
        <f>H17</f>
        <v>760</v>
      </c>
      <c r="E17" s="1">
        <v>17</v>
      </c>
      <c r="F17" s="1">
        <v>303</v>
      </c>
      <c r="G17" s="1"/>
      <c r="H17" s="1">
        <f>SUM(I17:L17)</f>
        <v>760</v>
      </c>
      <c r="I17" s="1">
        <v>62</v>
      </c>
      <c r="J17" s="1">
        <v>148</v>
      </c>
      <c r="K17" s="1">
        <v>334</v>
      </c>
      <c r="L17" s="1">
        <v>216</v>
      </c>
    </row>
    <row r="18" spans="1:12" x14ac:dyDescent="0.2">
      <c r="A18" s="12" t="s">
        <v>285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</row>
  </sheetData>
  <mergeCells count="1">
    <mergeCell ref="A18:L18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9E989C-BDA7-41E6-8532-2B9812216262}">
  <dimension ref="A1:L18"/>
  <sheetViews>
    <sheetView view="pageBreakPreview" zoomScale="125" zoomScaleNormal="100" zoomScaleSheetLayoutView="125" workbookViewId="0">
      <selection activeCell="A2" sqref="A2"/>
    </sheetView>
  </sheetViews>
  <sheetFormatPr defaultRowHeight="10.199999999999999" x14ac:dyDescent="0.2"/>
  <cols>
    <col min="1" max="1" width="18.6640625" style="5" customWidth="1"/>
    <col min="2" max="12" width="5.5546875" style="5" customWidth="1"/>
    <col min="13" max="16384" width="8.88671875" style="5"/>
  </cols>
  <sheetData>
    <row r="1" spans="1:12" x14ac:dyDescent="0.2">
      <c r="A1" s="5" t="s">
        <v>294</v>
      </c>
    </row>
    <row r="2" spans="1:12" x14ac:dyDescent="0.2">
      <c r="A2" s="6" t="s">
        <v>28</v>
      </c>
      <c r="B2" s="10" t="s">
        <v>0</v>
      </c>
      <c r="C2" s="10" t="s">
        <v>80</v>
      </c>
      <c r="D2" s="10" t="s">
        <v>2</v>
      </c>
      <c r="E2" s="10" t="s">
        <v>286</v>
      </c>
      <c r="F2" s="10" t="s">
        <v>4</v>
      </c>
      <c r="G2" s="10"/>
      <c r="H2" s="10" t="s">
        <v>2</v>
      </c>
      <c r="I2" s="10" t="s">
        <v>5</v>
      </c>
      <c r="J2" s="10" t="s">
        <v>6</v>
      </c>
      <c r="K2" s="10" t="s">
        <v>7</v>
      </c>
      <c r="L2" s="11" t="s">
        <v>8</v>
      </c>
    </row>
    <row r="3" spans="1:12" x14ac:dyDescent="0.2">
      <c r="A3" s="2" t="s">
        <v>29</v>
      </c>
      <c r="B3" s="1">
        <f t="shared" ref="B3:B9" si="0">SUM(C3:F3)</f>
        <v>36558</v>
      </c>
      <c r="C3" s="1">
        <f>SUM(C4:C9)</f>
        <v>5384</v>
      </c>
      <c r="D3" s="1">
        <f t="shared" ref="D3:D9" si="1">H3</f>
        <v>19695</v>
      </c>
      <c r="E3" s="1">
        <f>SUM(E4:E9)</f>
        <v>7696</v>
      </c>
      <c r="F3" s="1">
        <f>SUM(F4:F9)</f>
        <v>3783</v>
      </c>
      <c r="G3" s="1"/>
      <c r="H3" s="1">
        <f t="shared" ref="H3:H9" si="2">SUM(I3:L3)</f>
        <v>19695</v>
      </c>
      <c r="I3" s="1">
        <f>SUM(I4:I9)</f>
        <v>1457</v>
      </c>
      <c r="J3" s="1">
        <f>SUM(J4:J9)</f>
        <v>5822</v>
      </c>
      <c r="K3" s="1">
        <f>SUM(K4:K9)</f>
        <v>10069</v>
      </c>
      <c r="L3" s="1">
        <f>SUM(L4:L9)</f>
        <v>2347</v>
      </c>
    </row>
    <row r="4" spans="1:12" x14ac:dyDescent="0.2">
      <c r="A4" s="2" t="s">
        <v>30</v>
      </c>
      <c r="B4" s="1">
        <f t="shared" si="0"/>
        <v>13178</v>
      </c>
      <c r="C4" s="1">
        <v>1888</v>
      </c>
      <c r="D4" s="1">
        <f t="shared" si="1"/>
        <v>7061</v>
      </c>
      <c r="E4" s="1">
        <v>2431</v>
      </c>
      <c r="F4" s="1">
        <v>1798</v>
      </c>
      <c r="G4" s="1"/>
      <c r="H4" s="1">
        <f t="shared" si="2"/>
        <v>7061</v>
      </c>
      <c r="I4" s="1">
        <v>575</v>
      </c>
      <c r="J4" s="1">
        <v>2060</v>
      </c>
      <c r="K4" s="1">
        <v>3647</v>
      </c>
      <c r="L4" s="1">
        <v>779</v>
      </c>
    </row>
    <row r="5" spans="1:12" x14ac:dyDescent="0.2">
      <c r="A5" s="2" t="s">
        <v>31</v>
      </c>
      <c r="B5" s="1">
        <f t="shared" si="0"/>
        <v>18339</v>
      </c>
      <c r="C5" s="1">
        <v>2975</v>
      </c>
      <c r="D5" s="1">
        <f t="shared" si="1"/>
        <v>10675</v>
      </c>
      <c r="E5" s="1">
        <v>2914</v>
      </c>
      <c r="F5" s="1">
        <v>1775</v>
      </c>
      <c r="G5" s="1"/>
      <c r="H5" s="1">
        <f t="shared" si="2"/>
        <v>10675</v>
      </c>
      <c r="I5" s="1">
        <v>829</v>
      </c>
      <c r="J5" s="1">
        <v>3236</v>
      </c>
      <c r="K5" s="1">
        <v>5301</v>
      </c>
      <c r="L5" s="1">
        <v>1309</v>
      </c>
    </row>
    <row r="6" spans="1:12" x14ac:dyDescent="0.2">
      <c r="A6" s="2" t="s">
        <v>32</v>
      </c>
      <c r="B6" s="1">
        <f t="shared" si="0"/>
        <v>3167</v>
      </c>
      <c r="C6" s="1">
        <v>282</v>
      </c>
      <c r="D6" s="1">
        <f t="shared" si="1"/>
        <v>887</v>
      </c>
      <c r="E6" s="1">
        <v>1967</v>
      </c>
      <c r="F6" s="1">
        <v>31</v>
      </c>
      <c r="G6" s="1"/>
      <c r="H6" s="1">
        <f t="shared" si="2"/>
        <v>887</v>
      </c>
      <c r="I6" s="1">
        <v>3</v>
      </c>
      <c r="J6" s="1">
        <v>241</v>
      </c>
      <c r="K6" s="1">
        <v>628</v>
      </c>
      <c r="L6" s="1">
        <v>15</v>
      </c>
    </row>
    <row r="7" spans="1:12" x14ac:dyDescent="0.2">
      <c r="A7" s="2" t="s">
        <v>33</v>
      </c>
      <c r="B7" s="1">
        <f t="shared" si="0"/>
        <v>540</v>
      </c>
      <c r="C7" s="1">
        <v>65</v>
      </c>
      <c r="D7" s="1">
        <f t="shared" si="1"/>
        <v>291</v>
      </c>
      <c r="E7" s="1">
        <v>128</v>
      </c>
      <c r="F7" s="1">
        <v>56</v>
      </c>
      <c r="G7" s="1"/>
      <c r="H7" s="1">
        <f t="shared" si="2"/>
        <v>291</v>
      </c>
      <c r="I7" s="1">
        <v>9</v>
      </c>
      <c r="J7" s="1">
        <v>73</v>
      </c>
      <c r="K7" s="1">
        <v>155</v>
      </c>
      <c r="L7" s="1">
        <v>54</v>
      </c>
    </row>
    <row r="8" spans="1:12" x14ac:dyDescent="0.2">
      <c r="A8" s="2" t="s">
        <v>34</v>
      </c>
      <c r="B8" s="1">
        <f t="shared" si="0"/>
        <v>811</v>
      </c>
      <c r="C8" s="1">
        <v>128</v>
      </c>
      <c r="D8" s="1">
        <f t="shared" si="1"/>
        <v>459</v>
      </c>
      <c r="E8" s="1">
        <v>163</v>
      </c>
      <c r="F8" s="1">
        <v>61</v>
      </c>
      <c r="G8" s="1"/>
      <c r="H8" s="1">
        <f t="shared" si="2"/>
        <v>459</v>
      </c>
      <c r="I8" s="1">
        <v>38</v>
      </c>
      <c r="J8" s="1">
        <v>111</v>
      </c>
      <c r="K8" s="1">
        <v>195</v>
      </c>
      <c r="L8" s="1">
        <v>115</v>
      </c>
    </row>
    <row r="9" spans="1:12" x14ac:dyDescent="0.2">
      <c r="A9" s="2" t="s">
        <v>35</v>
      </c>
      <c r="B9" s="1">
        <f t="shared" si="0"/>
        <v>523</v>
      </c>
      <c r="C9" s="1">
        <v>46</v>
      </c>
      <c r="D9" s="1">
        <f t="shared" si="1"/>
        <v>322</v>
      </c>
      <c r="E9" s="1">
        <v>93</v>
      </c>
      <c r="F9" s="1">
        <v>62</v>
      </c>
      <c r="G9" s="1"/>
      <c r="H9" s="1">
        <f t="shared" si="2"/>
        <v>322</v>
      </c>
      <c r="I9" s="1">
        <v>3</v>
      </c>
      <c r="J9" s="1">
        <v>101</v>
      </c>
      <c r="K9" s="1">
        <v>143</v>
      </c>
      <c r="L9" s="1">
        <v>75</v>
      </c>
    </row>
    <row r="10" spans="1:12" x14ac:dyDescent="0.2">
      <c r="A10" s="2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</row>
    <row r="11" spans="1:12" x14ac:dyDescent="0.2">
      <c r="A11" s="2" t="s">
        <v>36</v>
      </c>
      <c r="B11" s="1">
        <f t="shared" ref="B11:B17" si="3">SUM(C11:F11)</f>
        <v>35212</v>
      </c>
      <c r="C11" s="1">
        <f>SUM(C12:C17)</f>
        <v>4591</v>
      </c>
      <c r="D11" s="1">
        <f t="shared" ref="D11:D17" si="4">H11</f>
        <v>19524</v>
      </c>
      <c r="E11" s="1">
        <f>SUM(E12:E17)</f>
        <v>7598</v>
      </c>
      <c r="F11" s="1">
        <f>SUM(F12:F17)</f>
        <v>3499</v>
      </c>
      <c r="G11" s="1"/>
      <c r="H11" s="1">
        <f t="shared" ref="H11:H17" si="5">SUM(I11:L11)</f>
        <v>19524</v>
      </c>
      <c r="I11" s="1">
        <f>SUM(I12:I17)</f>
        <v>1397</v>
      </c>
      <c r="J11" s="1">
        <f>SUM(J12:J17)</f>
        <v>5800</v>
      </c>
      <c r="K11" s="1">
        <f>SUM(K12:K17)</f>
        <v>10008</v>
      </c>
      <c r="L11" s="1">
        <f>SUM(L12:L17)</f>
        <v>2319</v>
      </c>
    </row>
    <row r="12" spans="1:12" x14ac:dyDescent="0.2">
      <c r="A12" s="2" t="s">
        <v>30</v>
      </c>
      <c r="B12" s="1">
        <f t="shared" si="3"/>
        <v>10076</v>
      </c>
      <c r="C12" s="1">
        <v>1574</v>
      </c>
      <c r="D12" s="1">
        <f t="shared" si="4"/>
        <v>5479</v>
      </c>
      <c r="E12" s="1">
        <v>1834</v>
      </c>
      <c r="F12" s="1">
        <v>1189</v>
      </c>
      <c r="G12" s="1"/>
      <c r="H12" s="1">
        <f t="shared" si="5"/>
        <v>5479</v>
      </c>
      <c r="I12" s="1">
        <v>506</v>
      </c>
      <c r="J12" s="1">
        <v>1645</v>
      </c>
      <c r="K12" s="1">
        <v>2759</v>
      </c>
      <c r="L12" s="1">
        <v>569</v>
      </c>
    </row>
    <row r="13" spans="1:12" x14ac:dyDescent="0.2">
      <c r="A13" s="2" t="s">
        <v>31</v>
      </c>
      <c r="B13" s="1">
        <f t="shared" si="3"/>
        <v>17738</v>
      </c>
      <c r="C13" s="1">
        <v>2301</v>
      </c>
      <c r="D13" s="1">
        <f t="shared" si="4"/>
        <v>10707</v>
      </c>
      <c r="E13" s="1">
        <v>2966</v>
      </c>
      <c r="F13" s="1">
        <v>1764</v>
      </c>
      <c r="G13" s="1"/>
      <c r="H13" s="1">
        <f t="shared" si="5"/>
        <v>10707</v>
      </c>
      <c r="I13" s="1">
        <v>798</v>
      </c>
      <c r="J13" s="1">
        <v>3242</v>
      </c>
      <c r="K13" s="1">
        <v>5368</v>
      </c>
      <c r="L13" s="1">
        <v>1299</v>
      </c>
    </row>
    <row r="14" spans="1:12" x14ac:dyDescent="0.2">
      <c r="A14" s="2" t="s">
        <v>32</v>
      </c>
      <c r="B14" s="1">
        <f t="shared" si="3"/>
        <v>3239</v>
      </c>
      <c r="C14" s="1">
        <v>271</v>
      </c>
      <c r="D14" s="1">
        <f t="shared" si="4"/>
        <v>896</v>
      </c>
      <c r="E14" s="1">
        <v>2033</v>
      </c>
      <c r="F14" s="1">
        <v>39</v>
      </c>
      <c r="G14" s="1"/>
      <c r="H14" s="1">
        <f t="shared" si="5"/>
        <v>896</v>
      </c>
      <c r="I14" s="1">
        <v>3</v>
      </c>
      <c r="J14" s="1">
        <v>242</v>
      </c>
      <c r="K14" s="1">
        <v>627</v>
      </c>
      <c r="L14" s="1">
        <v>24</v>
      </c>
    </row>
    <row r="15" spans="1:12" x14ac:dyDescent="0.2">
      <c r="A15" s="2" t="s">
        <v>33</v>
      </c>
      <c r="B15" s="1">
        <f t="shared" si="3"/>
        <v>737</v>
      </c>
      <c r="C15" s="1">
        <v>83</v>
      </c>
      <c r="D15" s="1">
        <f t="shared" si="4"/>
        <v>419</v>
      </c>
      <c r="E15" s="1">
        <v>131</v>
      </c>
      <c r="F15" s="1">
        <v>104</v>
      </c>
      <c r="G15" s="1"/>
      <c r="H15" s="1">
        <f t="shared" si="5"/>
        <v>419</v>
      </c>
      <c r="I15" s="1">
        <v>14</v>
      </c>
      <c r="J15" s="1">
        <v>99</v>
      </c>
      <c r="K15" s="1">
        <v>266</v>
      </c>
      <c r="L15" s="1">
        <v>40</v>
      </c>
    </row>
    <row r="16" spans="1:12" x14ac:dyDescent="0.2">
      <c r="A16" s="2" t="s">
        <v>34</v>
      </c>
      <c r="B16" s="1">
        <f t="shared" si="3"/>
        <v>2533</v>
      </c>
      <c r="C16" s="1">
        <v>299</v>
      </c>
      <c r="D16" s="1">
        <f t="shared" si="4"/>
        <v>1448</v>
      </c>
      <c r="E16" s="1">
        <v>493</v>
      </c>
      <c r="F16" s="1">
        <v>293</v>
      </c>
      <c r="G16" s="1"/>
      <c r="H16" s="1">
        <f t="shared" si="5"/>
        <v>1448</v>
      </c>
      <c r="I16" s="1">
        <v>66</v>
      </c>
      <c r="J16" s="1">
        <v>441</v>
      </c>
      <c r="K16" s="1">
        <v>661</v>
      </c>
      <c r="L16" s="1">
        <v>280</v>
      </c>
    </row>
    <row r="17" spans="1:12" x14ac:dyDescent="0.2">
      <c r="A17" s="2" t="s">
        <v>35</v>
      </c>
      <c r="B17" s="1">
        <f t="shared" si="3"/>
        <v>889</v>
      </c>
      <c r="C17" s="1">
        <v>63</v>
      </c>
      <c r="D17" s="1">
        <f t="shared" si="4"/>
        <v>575</v>
      </c>
      <c r="E17" s="1">
        <v>141</v>
      </c>
      <c r="F17" s="1">
        <v>110</v>
      </c>
      <c r="G17" s="1"/>
      <c r="H17" s="1">
        <f t="shared" si="5"/>
        <v>575</v>
      </c>
      <c r="I17" s="1">
        <v>10</v>
      </c>
      <c r="J17" s="1">
        <v>131</v>
      </c>
      <c r="K17" s="1">
        <v>327</v>
      </c>
      <c r="L17" s="1">
        <v>107</v>
      </c>
    </row>
    <row r="18" spans="1:12" x14ac:dyDescent="0.2">
      <c r="A18" s="12" t="s">
        <v>285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</row>
  </sheetData>
  <mergeCells count="1">
    <mergeCell ref="A18:L18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627EFB-8701-4F5C-8D71-FC7BB7406D33}">
  <dimension ref="A1:L38"/>
  <sheetViews>
    <sheetView view="pageBreakPreview" zoomScale="125" zoomScaleNormal="100" zoomScaleSheetLayoutView="125" workbookViewId="0">
      <selection activeCell="A2" sqref="A2"/>
    </sheetView>
  </sheetViews>
  <sheetFormatPr defaultRowHeight="10.199999999999999" x14ac:dyDescent="0.2"/>
  <cols>
    <col min="1" max="1" width="18.6640625" style="5" customWidth="1"/>
    <col min="2" max="2" width="6.44140625" style="5" customWidth="1"/>
    <col min="3" max="12" width="5.5546875" style="5" customWidth="1"/>
    <col min="13" max="16384" width="8.88671875" style="5"/>
  </cols>
  <sheetData>
    <row r="1" spans="1:12" x14ac:dyDescent="0.2">
      <c r="A1" s="2" t="s">
        <v>295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x14ac:dyDescent="0.2">
      <c r="A2" s="6"/>
      <c r="B2" s="7" t="s">
        <v>0</v>
      </c>
      <c r="C2" s="7" t="s">
        <v>80</v>
      </c>
      <c r="D2" s="7" t="s">
        <v>2</v>
      </c>
      <c r="E2" s="7" t="s">
        <v>286</v>
      </c>
      <c r="F2" s="7" t="s">
        <v>4</v>
      </c>
      <c r="G2" s="7"/>
      <c r="H2" s="7" t="s">
        <v>2</v>
      </c>
      <c r="I2" s="7" t="s">
        <v>5</v>
      </c>
      <c r="J2" s="7" t="s">
        <v>6</v>
      </c>
      <c r="K2" s="7" t="s">
        <v>7</v>
      </c>
      <c r="L2" s="8" t="s">
        <v>8</v>
      </c>
    </row>
    <row r="3" spans="1:12" x14ac:dyDescent="0.2">
      <c r="A3" s="2" t="s">
        <v>10</v>
      </c>
      <c r="B3" s="1">
        <f t="shared" ref="B3:B26" si="0">SUM(C3:F3)</f>
        <v>132929</v>
      </c>
      <c r="C3" s="1">
        <f>SUM(C4:C26)</f>
        <v>16780</v>
      </c>
      <c r="D3" s="1">
        <f t="shared" ref="D3:D26" si="1">H3</f>
        <v>73160</v>
      </c>
      <c r="E3" s="1">
        <f>SUM(E4:E26)</f>
        <v>30873</v>
      </c>
      <c r="F3" s="1">
        <f>SUM(F4:F26)</f>
        <v>12116</v>
      </c>
      <c r="G3" s="1"/>
      <c r="H3" s="1">
        <f t="shared" ref="H3:H26" si="2">SUM(I3:L3)</f>
        <v>73160</v>
      </c>
      <c r="I3" s="1">
        <f>SUM(I4:I26)</f>
        <v>5491</v>
      </c>
      <c r="J3" s="1">
        <f>SUM(J4:J26)</f>
        <v>22081</v>
      </c>
      <c r="K3" s="1">
        <f>SUM(K4:K26)</f>
        <v>37488</v>
      </c>
      <c r="L3" s="1">
        <f>SUM(L4:L26)</f>
        <v>8100</v>
      </c>
    </row>
    <row r="4" spans="1:12" x14ac:dyDescent="0.2">
      <c r="A4" s="2" t="s">
        <v>37</v>
      </c>
      <c r="B4" s="1">
        <f t="shared" si="0"/>
        <v>2337</v>
      </c>
      <c r="C4" s="1">
        <v>2280</v>
      </c>
      <c r="D4" s="1">
        <f t="shared" si="1"/>
        <v>25</v>
      </c>
      <c r="E4" s="1">
        <v>30</v>
      </c>
      <c r="F4" s="1">
        <v>2</v>
      </c>
      <c r="G4" s="1"/>
      <c r="H4" s="1">
        <f t="shared" si="2"/>
        <v>25</v>
      </c>
      <c r="I4" s="1">
        <v>0</v>
      </c>
      <c r="J4" s="1">
        <v>17</v>
      </c>
      <c r="K4" s="1">
        <v>2</v>
      </c>
      <c r="L4" s="1">
        <v>6</v>
      </c>
    </row>
    <row r="5" spans="1:12" x14ac:dyDescent="0.2">
      <c r="A5" s="2" t="s">
        <v>38</v>
      </c>
      <c r="B5" s="1">
        <f t="shared" si="0"/>
        <v>9599</v>
      </c>
      <c r="C5" s="1">
        <v>9532</v>
      </c>
      <c r="D5" s="1">
        <f t="shared" si="1"/>
        <v>28</v>
      </c>
      <c r="E5" s="1">
        <v>31</v>
      </c>
      <c r="F5" s="1">
        <v>8</v>
      </c>
      <c r="G5" s="1"/>
      <c r="H5" s="1">
        <f t="shared" si="2"/>
        <v>28</v>
      </c>
      <c r="I5" s="1">
        <v>5</v>
      </c>
      <c r="J5" s="1">
        <v>18</v>
      </c>
      <c r="K5" s="1">
        <v>4</v>
      </c>
      <c r="L5" s="1">
        <v>1</v>
      </c>
    </row>
    <row r="6" spans="1:12" x14ac:dyDescent="0.2">
      <c r="A6" s="2" t="s">
        <v>39</v>
      </c>
      <c r="B6" s="1">
        <f t="shared" si="0"/>
        <v>2035</v>
      </c>
      <c r="C6" s="1">
        <v>1685</v>
      </c>
      <c r="D6" s="1">
        <f t="shared" si="1"/>
        <v>139</v>
      </c>
      <c r="E6" s="1">
        <v>76</v>
      </c>
      <c r="F6" s="1">
        <v>135</v>
      </c>
      <c r="G6" s="1"/>
      <c r="H6" s="1">
        <f t="shared" si="2"/>
        <v>139</v>
      </c>
      <c r="I6" s="1">
        <v>10</v>
      </c>
      <c r="J6" s="1">
        <v>35</v>
      </c>
      <c r="K6" s="1">
        <v>27</v>
      </c>
      <c r="L6" s="1">
        <v>67</v>
      </c>
    </row>
    <row r="7" spans="1:12" x14ac:dyDescent="0.2">
      <c r="A7" s="2" t="s">
        <v>40</v>
      </c>
      <c r="B7" s="1">
        <f t="shared" si="0"/>
        <v>5604</v>
      </c>
      <c r="C7" s="1">
        <v>26</v>
      </c>
      <c r="D7" s="1">
        <f t="shared" si="1"/>
        <v>5444</v>
      </c>
      <c r="E7" s="1">
        <v>101</v>
      </c>
      <c r="F7" s="1">
        <v>33</v>
      </c>
      <c r="G7" s="1"/>
      <c r="H7" s="1">
        <f t="shared" si="2"/>
        <v>5444</v>
      </c>
      <c r="I7" s="1">
        <v>5305</v>
      </c>
      <c r="J7" s="1">
        <v>122</v>
      </c>
      <c r="K7" s="1">
        <v>16</v>
      </c>
      <c r="L7" s="1">
        <v>1</v>
      </c>
    </row>
    <row r="8" spans="1:12" x14ac:dyDescent="0.2">
      <c r="A8" s="2" t="s">
        <v>59</v>
      </c>
      <c r="B8" s="1">
        <f t="shared" si="0"/>
        <v>30034</v>
      </c>
      <c r="C8" s="1">
        <v>129</v>
      </c>
      <c r="D8" s="1">
        <f t="shared" si="1"/>
        <v>42</v>
      </c>
      <c r="E8" s="1">
        <v>29816</v>
      </c>
      <c r="F8" s="1">
        <v>47</v>
      </c>
      <c r="G8" s="1"/>
      <c r="H8" s="1">
        <f t="shared" si="2"/>
        <v>42</v>
      </c>
      <c r="I8" s="1">
        <v>12</v>
      </c>
      <c r="J8" s="1">
        <v>22</v>
      </c>
      <c r="K8" s="1">
        <v>5</v>
      </c>
      <c r="L8" s="1">
        <v>3</v>
      </c>
    </row>
    <row r="9" spans="1:12" x14ac:dyDescent="0.2">
      <c r="A9" s="2" t="s">
        <v>41</v>
      </c>
      <c r="B9" s="1">
        <f t="shared" si="0"/>
        <v>805</v>
      </c>
      <c r="C9" s="1">
        <v>0</v>
      </c>
      <c r="D9" s="1">
        <f t="shared" si="1"/>
        <v>804</v>
      </c>
      <c r="E9" s="1">
        <v>0</v>
      </c>
      <c r="F9" s="1">
        <v>1</v>
      </c>
      <c r="G9" s="1"/>
      <c r="H9" s="1">
        <f t="shared" si="2"/>
        <v>804</v>
      </c>
      <c r="I9" s="1">
        <v>2</v>
      </c>
      <c r="J9" s="1">
        <v>797</v>
      </c>
      <c r="K9" s="1">
        <v>5</v>
      </c>
      <c r="L9" s="1">
        <v>0</v>
      </c>
    </row>
    <row r="10" spans="1:12" x14ac:dyDescent="0.2">
      <c r="A10" s="2" t="s">
        <v>42</v>
      </c>
      <c r="B10" s="1">
        <f t="shared" si="0"/>
        <v>12546</v>
      </c>
      <c r="C10" s="1">
        <v>735</v>
      </c>
      <c r="D10" s="1">
        <f t="shared" si="1"/>
        <v>327</v>
      </c>
      <c r="E10" s="1">
        <v>29</v>
      </c>
      <c r="F10" s="1">
        <v>11455</v>
      </c>
      <c r="G10" s="1"/>
      <c r="H10" s="1">
        <f t="shared" si="2"/>
        <v>327</v>
      </c>
      <c r="I10" s="1">
        <v>13</v>
      </c>
      <c r="J10" s="1">
        <v>45</v>
      </c>
      <c r="K10" s="1">
        <v>34</v>
      </c>
      <c r="L10" s="1">
        <v>235</v>
      </c>
    </row>
    <row r="11" spans="1:12" x14ac:dyDescent="0.2">
      <c r="A11" s="2" t="s">
        <v>43</v>
      </c>
      <c r="B11" s="1">
        <f t="shared" si="0"/>
        <v>875</v>
      </c>
      <c r="C11" s="1">
        <v>20</v>
      </c>
      <c r="D11" s="1">
        <f t="shared" si="1"/>
        <v>852</v>
      </c>
      <c r="E11" s="1">
        <v>1</v>
      </c>
      <c r="F11" s="1">
        <v>2</v>
      </c>
      <c r="G11" s="1"/>
      <c r="H11" s="1">
        <f t="shared" si="2"/>
        <v>852</v>
      </c>
      <c r="I11" s="1">
        <v>12</v>
      </c>
      <c r="J11" s="1">
        <v>839</v>
      </c>
      <c r="K11" s="1">
        <v>1</v>
      </c>
      <c r="L11" s="1">
        <v>0</v>
      </c>
    </row>
    <row r="12" spans="1:12" x14ac:dyDescent="0.2">
      <c r="A12" s="2" t="s">
        <v>44</v>
      </c>
      <c r="B12" s="1">
        <f t="shared" si="0"/>
        <v>19192</v>
      </c>
      <c r="C12" s="1">
        <v>198</v>
      </c>
      <c r="D12" s="1">
        <f t="shared" si="1"/>
        <v>18919</v>
      </c>
      <c r="E12" s="1">
        <v>48</v>
      </c>
      <c r="F12" s="1">
        <v>27</v>
      </c>
      <c r="G12" s="1"/>
      <c r="H12" s="1">
        <f t="shared" si="2"/>
        <v>18919</v>
      </c>
      <c r="I12" s="1">
        <v>20</v>
      </c>
      <c r="J12" s="1">
        <v>18835</v>
      </c>
      <c r="K12" s="1">
        <v>33</v>
      </c>
      <c r="L12" s="1">
        <v>31</v>
      </c>
    </row>
    <row r="13" spans="1:12" x14ac:dyDescent="0.2">
      <c r="A13" s="2" t="s">
        <v>45</v>
      </c>
      <c r="B13" s="1">
        <f t="shared" si="0"/>
        <v>17</v>
      </c>
      <c r="C13" s="1">
        <v>10</v>
      </c>
      <c r="D13" s="1">
        <f t="shared" si="1"/>
        <v>2</v>
      </c>
      <c r="E13" s="1">
        <v>5</v>
      </c>
      <c r="F13" s="1">
        <v>0</v>
      </c>
      <c r="G13" s="1"/>
      <c r="H13" s="1">
        <f t="shared" si="2"/>
        <v>2</v>
      </c>
      <c r="I13" s="1">
        <v>0</v>
      </c>
      <c r="J13" s="1">
        <v>1</v>
      </c>
      <c r="K13" s="1">
        <v>1</v>
      </c>
      <c r="L13" s="1">
        <v>0</v>
      </c>
    </row>
    <row r="14" spans="1:12" x14ac:dyDescent="0.2">
      <c r="A14" s="2" t="s">
        <v>46</v>
      </c>
      <c r="B14" s="1">
        <f t="shared" si="0"/>
        <v>3</v>
      </c>
      <c r="C14" s="1">
        <v>0</v>
      </c>
      <c r="D14" s="1">
        <f t="shared" si="1"/>
        <v>1</v>
      </c>
      <c r="E14" s="1">
        <v>2</v>
      </c>
      <c r="F14" s="1">
        <v>0</v>
      </c>
      <c r="G14" s="1"/>
      <c r="H14" s="1">
        <f t="shared" si="2"/>
        <v>1</v>
      </c>
      <c r="I14" s="1">
        <v>0</v>
      </c>
      <c r="J14" s="1">
        <v>0</v>
      </c>
      <c r="K14" s="1">
        <v>0</v>
      </c>
      <c r="L14" s="1">
        <v>1</v>
      </c>
    </row>
    <row r="15" spans="1:12" x14ac:dyDescent="0.2">
      <c r="A15" s="2" t="s">
        <v>47</v>
      </c>
      <c r="B15" s="1">
        <f t="shared" si="0"/>
        <v>37504</v>
      </c>
      <c r="C15" s="1">
        <v>255</v>
      </c>
      <c r="D15" s="1">
        <f t="shared" si="1"/>
        <v>37197</v>
      </c>
      <c r="E15" s="1">
        <v>21</v>
      </c>
      <c r="F15" s="1">
        <v>31</v>
      </c>
      <c r="G15" s="1"/>
      <c r="H15" s="1">
        <f t="shared" si="2"/>
        <v>37197</v>
      </c>
      <c r="I15" s="1">
        <v>4</v>
      </c>
      <c r="J15" s="1">
        <v>849</v>
      </c>
      <c r="K15" s="1">
        <v>36308</v>
      </c>
      <c r="L15" s="1">
        <v>36</v>
      </c>
    </row>
    <row r="16" spans="1:12" x14ac:dyDescent="0.2">
      <c r="A16" s="2" t="s">
        <v>48</v>
      </c>
      <c r="B16" s="1">
        <f t="shared" si="0"/>
        <v>2970</v>
      </c>
      <c r="C16" s="1">
        <v>9</v>
      </c>
      <c r="D16" s="1">
        <f t="shared" si="1"/>
        <v>2925</v>
      </c>
      <c r="E16" s="1">
        <v>0</v>
      </c>
      <c r="F16" s="1">
        <v>36</v>
      </c>
      <c r="G16" s="1"/>
      <c r="H16" s="1">
        <f t="shared" si="2"/>
        <v>2925</v>
      </c>
      <c r="I16" s="1">
        <v>0</v>
      </c>
      <c r="J16" s="1">
        <v>12</v>
      </c>
      <c r="K16" s="1">
        <v>2</v>
      </c>
      <c r="L16" s="1">
        <v>2911</v>
      </c>
    </row>
    <row r="17" spans="1:12" x14ac:dyDescent="0.2">
      <c r="A17" s="2" t="s">
        <v>49</v>
      </c>
      <c r="B17" s="1">
        <f t="shared" si="0"/>
        <v>4551</v>
      </c>
      <c r="C17" s="1">
        <v>89</v>
      </c>
      <c r="D17" s="1">
        <f t="shared" si="1"/>
        <v>4415</v>
      </c>
      <c r="E17" s="1">
        <v>2</v>
      </c>
      <c r="F17" s="1">
        <v>45</v>
      </c>
      <c r="G17" s="1"/>
      <c r="H17" s="1">
        <f t="shared" si="2"/>
        <v>4415</v>
      </c>
      <c r="I17" s="1">
        <v>0</v>
      </c>
      <c r="J17" s="1">
        <v>28</v>
      </c>
      <c r="K17" s="1">
        <v>15</v>
      </c>
      <c r="L17" s="1">
        <v>4372</v>
      </c>
    </row>
    <row r="18" spans="1:12" x14ac:dyDescent="0.2">
      <c r="A18" s="2" t="s">
        <v>50</v>
      </c>
      <c r="B18" s="1">
        <f t="shared" si="0"/>
        <v>236</v>
      </c>
      <c r="C18" s="1">
        <v>4</v>
      </c>
      <c r="D18" s="1">
        <f t="shared" si="1"/>
        <v>16</v>
      </c>
      <c r="E18" s="1">
        <v>214</v>
      </c>
      <c r="F18" s="1">
        <v>2</v>
      </c>
      <c r="G18" s="1"/>
      <c r="H18" s="1">
        <f t="shared" si="2"/>
        <v>16</v>
      </c>
      <c r="I18" s="1">
        <v>2</v>
      </c>
      <c r="J18" s="1">
        <v>2</v>
      </c>
      <c r="K18" s="1">
        <v>12</v>
      </c>
      <c r="L18" s="1">
        <v>0</v>
      </c>
    </row>
    <row r="19" spans="1:12" x14ac:dyDescent="0.2">
      <c r="A19" s="2" t="s">
        <v>51</v>
      </c>
      <c r="B19" s="1">
        <f t="shared" si="0"/>
        <v>159</v>
      </c>
      <c r="C19" s="1">
        <v>17</v>
      </c>
      <c r="D19" s="1">
        <f t="shared" si="1"/>
        <v>100</v>
      </c>
      <c r="E19" s="1">
        <v>40</v>
      </c>
      <c r="F19" s="1">
        <v>2</v>
      </c>
      <c r="G19" s="1"/>
      <c r="H19" s="1">
        <f t="shared" si="2"/>
        <v>100</v>
      </c>
      <c r="I19" s="1">
        <v>2</v>
      </c>
      <c r="J19" s="1">
        <v>70</v>
      </c>
      <c r="K19" s="1">
        <v>23</v>
      </c>
      <c r="L19" s="1">
        <v>5</v>
      </c>
    </row>
    <row r="20" spans="1:12" x14ac:dyDescent="0.2">
      <c r="A20" s="2" t="s">
        <v>52</v>
      </c>
      <c r="B20" s="1">
        <f t="shared" si="0"/>
        <v>20</v>
      </c>
      <c r="C20" s="1">
        <v>7</v>
      </c>
      <c r="D20" s="1">
        <f t="shared" si="1"/>
        <v>2</v>
      </c>
      <c r="E20" s="1">
        <v>10</v>
      </c>
      <c r="F20" s="1">
        <v>1</v>
      </c>
      <c r="G20" s="1"/>
      <c r="H20" s="1">
        <f t="shared" si="2"/>
        <v>2</v>
      </c>
      <c r="I20" s="1">
        <v>0</v>
      </c>
      <c r="J20" s="1">
        <v>0</v>
      </c>
      <c r="K20" s="1">
        <v>0</v>
      </c>
      <c r="L20" s="1">
        <v>2</v>
      </c>
    </row>
    <row r="21" spans="1:12" x14ac:dyDescent="0.2">
      <c r="A21" s="2" t="s">
        <v>53</v>
      </c>
      <c r="B21" s="1">
        <f t="shared" si="0"/>
        <v>534</v>
      </c>
      <c r="C21" s="1">
        <v>383</v>
      </c>
      <c r="D21" s="1">
        <f t="shared" si="1"/>
        <v>96</v>
      </c>
      <c r="E21" s="1">
        <v>22</v>
      </c>
      <c r="F21" s="1">
        <v>33</v>
      </c>
      <c r="G21" s="1"/>
      <c r="H21" s="1">
        <f t="shared" si="2"/>
        <v>96</v>
      </c>
      <c r="I21" s="1">
        <v>32</v>
      </c>
      <c r="J21" s="1">
        <v>40</v>
      </c>
      <c r="K21" s="1">
        <v>14</v>
      </c>
      <c r="L21" s="1">
        <v>10</v>
      </c>
    </row>
    <row r="22" spans="1:12" x14ac:dyDescent="0.2">
      <c r="A22" s="2" t="s">
        <v>54</v>
      </c>
      <c r="B22" s="1">
        <f t="shared" si="0"/>
        <v>96</v>
      </c>
      <c r="C22" s="1">
        <v>57</v>
      </c>
      <c r="D22" s="1">
        <f t="shared" si="1"/>
        <v>25</v>
      </c>
      <c r="E22" s="1">
        <v>9</v>
      </c>
      <c r="F22" s="1">
        <v>5</v>
      </c>
      <c r="G22" s="1"/>
      <c r="H22" s="1">
        <f t="shared" si="2"/>
        <v>25</v>
      </c>
      <c r="I22" s="1">
        <v>2</v>
      </c>
      <c r="J22" s="1">
        <v>13</v>
      </c>
      <c r="K22" s="1">
        <v>1</v>
      </c>
      <c r="L22" s="1">
        <v>9</v>
      </c>
    </row>
    <row r="23" spans="1:12" x14ac:dyDescent="0.2">
      <c r="A23" s="2" t="s">
        <v>55</v>
      </c>
      <c r="B23" s="1">
        <f t="shared" si="0"/>
        <v>239</v>
      </c>
      <c r="C23" s="1">
        <v>141</v>
      </c>
      <c r="D23" s="1">
        <f t="shared" si="1"/>
        <v>36</v>
      </c>
      <c r="E23" s="1">
        <v>42</v>
      </c>
      <c r="F23" s="1">
        <v>20</v>
      </c>
      <c r="G23" s="1"/>
      <c r="H23" s="1">
        <f t="shared" si="2"/>
        <v>36</v>
      </c>
      <c r="I23" s="1">
        <v>1</v>
      </c>
      <c r="J23" s="1">
        <v>19</v>
      </c>
      <c r="K23" s="1">
        <v>5</v>
      </c>
      <c r="L23" s="1">
        <v>11</v>
      </c>
    </row>
    <row r="24" spans="1:12" x14ac:dyDescent="0.2">
      <c r="A24" s="2" t="s">
        <v>56</v>
      </c>
      <c r="B24" s="1">
        <f t="shared" si="0"/>
        <v>724</v>
      </c>
      <c r="C24" s="1">
        <v>553</v>
      </c>
      <c r="D24" s="1">
        <f t="shared" si="1"/>
        <v>158</v>
      </c>
      <c r="E24" s="1">
        <v>8</v>
      </c>
      <c r="F24" s="1">
        <v>5</v>
      </c>
      <c r="G24" s="1"/>
      <c r="H24" s="1">
        <f t="shared" si="2"/>
        <v>158</v>
      </c>
      <c r="I24" s="1">
        <v>4</v>
      </c>
      <c r="J24" s="1">
        <v>60</v>
      </c>
      <c r="K24" s="1">
        <v>60</v>
      </c>
      <c r="L24" s="1">
        <v>34</v>
      </c>
    </row>
    <row r="25" spans="1:12" x14ac:dyDescent="0.2">
      <c r="A25" s="2" t="s">
        <v>57</v>
      </c>
      <c r="B25" s="1">
        <f t="shared" si="0"/>
        <v>1575</v>
      </c>
      <c r="C25" s="1">
        <v>517</v>
      </c>
      <c r="D25" s="1">
        <f t="shared" si="1"/>
        <v>811</v>
      </c>
      <c r="E25" s="1">
        <v>181</v>
      </c>
      <c r="F25" s="1">
        <v>66</v>
      </c>
      <c r="G25" s="1"/>
      <c r="H25" s="1">
        <f t="shared" si="2"/>
        <v>811</v>
      </c>
      <c r="I25" s="1">
        <v>42</v>
      </c>
      <c r="J25" s="1">
        <v>123</v>
      </c>
      <c r="K25" s="1">
        <v>506</v>
      </c>
      <c r="L25" s="1">
        <v>140</v>
      </c>
    </row>
    <row r="26" spans="1:12" x14ac:dyDescent="0.2">
      <c r="A26" s="2" t="s">
        <v>58</v>
      </c>
      <c r="B26" s="1">
        <f t="shared" si="0"/>
        <v>1274</v>
      </c>
      <c r="C26" s="1">
        <v>133</v>
      </c>
      <c r="D26" s="1">
        <f t="shared" si="1"/>
        <v>796</v>
      </c>
      <c r="E26" s="1">
        <v>185</v>
      </c>
      <c r="F26" s="1">
        <v>160</v>
      </c>
      <c r="G26" s="1"/>
      <c r="H26" s="1">
        <f t="shared" si="2"/>
        <v>796</v>
      </c>
      <c r="I26" s="1">
        <v>23</v>
      </c>
      <c r="J26" s="1">
        <v>134</v>
      </c>
      <c r="K26" s="1">
        <v>414</v>
      </c>
      <c r="L26" s="1">
        <v>225</v>
      </c>
    </row>
    <row r="27" spans="1:12" x14ac:dyDescent="0.2">
      <c r="A27" s="2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2" x14ac:dyDescent="0.2">
      <c r="A28" s="2" t="s">
        <v>60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2" x14ac:dyDescent="0.2">
      <c r="A29" s="2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2" x14ac:dyDescent="0.2">
      <c r="A30" s="2" t="s">
        <v>14</v>
      </c>
      <c r="B30" s="1">
        <f t="shared" ref="B30:B37" si="3">SUM(C30:F30)</f>
        <v>1347</v>
      </c>
      <c r="C30" s="1">
        <f>SUM(C31:C37)</f>
        <v>1079</v>
      </c>
      <c r="D30" s="1">
        <f t="shared" ref="D30:D37" si="4">H30</f>
        <v>252</v>
      </c>
      <c r="E30" s="1">
        <f>SUM(E31:E37)</f>
        <v>9</v>
      </c>
      <c r="F30" s="1">
        <f>SUM(F31:F37)</f>
        <v>7</v>
      </c>
      <c r="G30" s="1"/>
      <c r="H30" s="1">
        <f t="shared" ref="H30:H37" si="5">SUM(I30:L30)</f>
        <v>252</v>
      </c>
      <c r="I30" s="1">
        <f>SUM(I31:I37)</f>
        <v>4</v>
      </c>
      <c r="J30" s="1">
        <f>SUM(J31:J37)</f>
        <v>101</v>
      </c>
      <c r="K30" s="1">
        <f>SUM(K31:K37)</f>
        <v>112</v>
      </c>
      <c r="L30" s="1">
        <f>SUM(L31:L37)</f>
        <v>35</v>
      </c>
    </row>
    <row r="31" spans="1:12" x14ac:dyDescent="0.2">
      <c r="A31" s="2" t="s">
        <v>61</v>
      </c>
      <c r="B31" s="1">
        <f t="shared" si="3"/>
        <v>349</v>
      </c>
      <c r="C31" s="1">
        <v>292</v>
      </c>
      <c r="D31" s="1">
        <f t="shared" si="4"/>
        <v>56</v>
      </c>
      <c r="E31" s="1">
        <v>1</v>
      </c>
      <c r="F31" s="1">
        <v>0</v>
      </c>
      <c r="G31" s="1"/>
      <c r="H31" s="1">
        <f t="shared" si="5"/>
        <v>56</v>
      </c>
      <c r="I31" s="1">
        <v>0</v>
      </c>
      <c r="J31" s="1">
        <v>0</v>
      </c>
      <c r="K31" s="1">
        <v>56</v>
      </c>
      <c r="L31" s="1">
        <v>0</v>
      </c>
    </row>
    <row r="32" spans="1:12" x14ac:dyDescent="0.2">
      <c r="A32" s="2" t="s">
        <v>62</v>
      </c>
      <c r="B32" s="1">
        <f t="shared" si="3"/>
        <v>585</v>
      </c>
      <c r="C32" s="1">
        <v>526</v>
      </c>
      <c r="D32" s="1">
        <f t="shared" si="4"/>
        <v>57</v>
      </c>
      <c r="E32" s="1">
        <v>1</v>
      </c>
      <c r="F32" s="1">
        <v>1</v>
      </c>
      <c r="G32" s="1"/>
      <c r="H32" s="1">
        <f t="shared" si="5"/>
        <v>57</v>
      </c>
      <c r="I32" s="1">
        <v>0</v>
      </c>
      <c r="J32" s="1">
        <v>0</v>
      </c>
      <c r="K32" s="1">
        <v>56</v>
      </c>
      <c r="L32" s="1">
        <v>1</v>
      </c>
    </row>
    <row r="33" spans="1:12" x14ac:dyDescent="0.2">
      <c r="A33" s="2" t="s">
        <v>63</v>
      </c>
      <c r="B33" s="1">
        <f t="shared" si="3"/>
        <v>97</v>
      </c>
      <c r="C33" s="1">
        <v>96</v>
      </c>
      <c r="D33" s="1">
        <f t="shared" si="4"/>
        <v>1</v>
      </c>
      <c r="E33" s="1">
        <v>0</v>
      </c>
      <c r="F33" s="1">
        <v>0</v>
      </c>
      <c r="G33" s="1"/>
      <c r="H33" s="1">
        <f t="shared" si="5"/>
        <v>1</v>
      </c>
      <c r="I33" s="1">
        <v>0</v>
      </c>
      <c r="J33" s="1">
        <v>0</v>
      </c>
      <c r="K33" s="1">
        <v>0</v>
      </c>
      <c r="L33" s="1">
        <v>1</v>
      </c>
    </row>
    <row r="34" spans="1:12" x14ac:dyDescent="0.2">
      <c r="A34" s="2" t="s">
        <v>64</v>
      </c>
      <c r="B34" s="1">
        <f t="shared" si="3"/>
        <v>143</v>
      </c>
      <c r="C34" s="1">
        <v>100</v>
      </c>
      <c r="D34" s="1">
        <f t="shared" si="4"/>
        <v>39</v>
      </c>
      <c r="E34" s="1">
        <v>0</v>
      </c>
      <c r="F34" s="1">
        <v>4</v>
      </c>
      <c r="G34" s="1"/>
      <c r="H34" s="1">
        <f t="shared" si="5"/>
        <v>39</v>
      </c>
      <c r="I34" s="1">
        <v>0</v>
      </c>
      <c r="J34" s="1">
        <v>13</v>
      </c>
      <c r="K34" s="1">
        <v>0</v>
      </c>
      <c r="L34" s="1">
        <v>26</v>
      </c>
    </row>
    <row r="35" spans="1:12" x14ac:dyDescent="0.2">
      <c r="A35" s="2" t="s">
        <v>65</v>
      </c>
      <c r="B35" s="1">
        <f t="shared" si="3"/>
        <v>77</v>
      </c>
      <c r="C35" s="1">
        <v>18</v>
      </c>
      <c r="D35" s="1">
        <f t="shared" si="4"/>
        <v>58</v>
      </c>
      <c r="E35" s="1">
        <v>0</v>
      </c>
      <c r="F35" s="1">
        <v>1</v>
      </c>
      <c r="G35" s="1"/>
      <c r="H35" s="1">
        <f t="shared" si="5"/>
        <v>58</v>
      </c>
      <c r="I35" s="1">
        <v>4</v>
      </c>
      <c r="J35" s="1">
        <v>52</v>
      </c>
      <c r="K35" s="1">
        <v>0</v>
      </c>
      <c r="L35" s="1">
        <v>2</v>
      </c>
    </row>
    <row r="36" spans="1:12" x14ac:dyDescent="0.2">
      <c r="A36" s="2" t="s">
        <v>66</v>
      </c>
      <c r="B36" s="1">
        <f t="shared" si="3"/>
        <v>38</v>
      </c>
      <c r="C36" s="1">
        <v>2</v>
      </c>
      <c r="D36" s="1">
        <f t="shared" si="4"/>
        <v>35</v>
      </c>
      <c r="E36" s="1">
        <v>0</v>
      </c>
      <c r="F36" s="1">
        <v>1</v>
      </c>
      <c r="G36" s="1"/>
      <c r="H36" s="1">
        <f t="shared" si="5"/>
        <v>35</v>
      </c>
      <c r="I36" s="1">
        <v>0</v>
      </c>
      <c r="J36" s="1">
        <v>35</v>
      </c>
      <c r="K36" s="1">
        <v>0</v>
      </c>
      <c r="L36" s="1">
        <v>0</v>
      </c>
    </row>
    <row r="37" spans="1:12" x14ac:dyDescent="0.2">
      <c r="A37" s="2" t="s">
        <v>67</v>
      </c>
      <c r="B37" s="1">
        <f t="shared" si="3"/>
        <v>58</v>
      </c>
      <c r="C37" s="1">
        <v>45</v>
      </c>
      <c r="D37" s="1">
        <f t="shared" si="4"/>
        <v>6</v>
      </c>
      <c r="E37" s="1">
        <v>7</v>
      </c>
      <c r="F37" s="1">
        <v>0</v>
      </c>
      <c r="G37" s="1"/>
      <c r="H37" s="1">
        <f t="shared" si="5"/>
        <v>6</v>
      </c>
      <c r="I37" s="1">
        <v>0</v>
      </c>
      <c r="J37" s="1">
        <v>1</v>
      </c>
      <c r="K37" s="1">
        <v>0</v>
      </c>
      <c r="L37" s="1">
        <v>5</v>
      </c>
    </row>
    <row r="38" spans="1:12" x14ac:dyDescent="0.2">
      <c r="A38" s="12" t="s">
        <v>285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</row>
  </sheetData>
  <mergeCells count="1">
    <mergeCell ref="A38:L38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0B50BB-7F2E-40C9-8D80-0BA0CACB3222}">
  <dimension ref="A1:L26"/>
  <sheetViews>
    <sheetView view="pageBreakPreview" zoomScale="125" zoomScaleNormal="100" zoomScaleSheetLayoutView="125" workbookViewId="0">
      <selection activeCell="A2" sqref="A2"/>
    </sheetView>
  </sheetViews>
  <sheetFormatPr defaultRowHeight="10.199999999999999" x14ac:dyDescent="0.2"/>
  <cols>
    <col min="1" max="1" width="18.6640625" style="5" customWidth="1"/>
    <col min="2" max="12" width="5.5546875" style="5" customWidth="1"/>
    <col min="13" max="16384" width="8.88671875" style="5"/>
  </cols>
  <sheetData>
    <row r="1" spans="1:12" x14ac:dyDescent="0.2">
      <c r="A1" s="5" t="s">
        <v>296</v>
      </c>
    </row>
    <row r="2" spans="1:12" x14ac:dyDescent="0.2">
      <c r="A2" s="9"/>
      <c r="B2" s="10" t="s">
        <v>0</v>
      </c>
      <c r="C2" s="10" t="s">
        <v>80</v>
      </c>
      <c r="D2" s="10" t="s">
        <v>2</v>
      </c>
      <c r="E2" s="10" t="s">
        <v>286</v>
      </c>
      <c r="F2" s="10" t="s">
        <v>4</v>
      </c>
      <c r="G2" s="10"/>
      <c r="H2" s="10" t="s">
        <v>2</v>
      </c>
      <c r="I2" s="10" t="s">
        <v>5</v>
      </c>
      <c r="J2" s="10" t="s">
        <v>6</v>
      </c>
      <c r="K2" s="10" t="s">
        <v>7</v>
      </c>
      <c r="L2" s="11" t="s">
        <v>8</v>
      </c>
    </row>
    <row r="3" spans="1:12" x14ac:dyDescent="0.2">
      <c r="A3" s="2" t="s">
        <v>241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2" x14ac:dyDescent="0.2">
      <c r="A4" s="2"/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2" x14ac:dyDescent="0.2">
      <c r="A5" s="2" t="s">
        <v>10</v>
      </c>
      <c r="B5" s="1">
        <f t="shared" ref="B5:B25" si="0">SUM(C5:F5)</f>
        <v>10418</v>
      </c>
      <c r="C5" s="1">
        <f>SUM(C6:C25)</f>
        <v>4787</v>
      </c>
      <c r="D5" s="1">
        <f t="shared" ref="D5:D25" si="1">H5</f>
        <v>3850</v>
      </c>
      <c r="E5" s="1">
        <f>SUM(E6:E25)</f>
        <v>1017</v>
      </c>
      <c r="F5" s="1">
        <f>SUM(F6:F25)</f>
        <v>764</v>
      </c>
      <c r="G5" s="1"/>
      <c r="H5" s="1">
        <f t="shared" ref="H5:H25" si="2">SUM(I5:L5)</f>
        <v>3850</v>
      </c>
      <c r="I5" s="1">
        <f>SUM(I6:I25)</f>
        <v>283</v>
      </c>
      <c r="J5" s="1">
        <f>SUM(J6:J25)</f>
        <v>1145</v>
      </c>
      <c r="K5" s="1">
        <f>SUM(K6:K25)</f>
        <v>1770</v>
      </c>
      <c r="L5" s="1">
        <f>SUM(L6:L25)</f>
        <v>652</v>
      </c>
    </row>
    <row r="6" spans="1:12" x14ac:dyDescent="0.2">
      <c r="A6" s="2" t="s">
        <v>78</v>
      </c>
      <c r="B6" s="1">
        <f t="shared" si="0"/>
        <v>21</v>
      </c>
      <c r="C6" s="1">
        <v>9</v>
      </c>
      <c r="D6" s="1">
        <f t="shared" si="1"/>
        <v>7</v>
      </c>
      <c r="E6" s="1">
        <v>5</v>
      </c>
      <c r="F6" s="1">
        <v>0</v>
      </c>
      <c r="G6" s="1"/>
      <c r="H6" s="1">
        <f t="shared" si="2"/>
        <v>7</v>
      </c>
      <c r="I6" s="1">
        <v>1</v>
      </c>
      <c r="J6" s="1">
        <v>2</v>
      </c>
      <c r="K6" s="1">
        <v>2</v>
      </c>
      <c r="L6" s="1">
        <v>2</v>
      </c>
    </row>
    <row r="7" spans="1:12" x14ac:dyDescent="0.2">
      <c r="A7" s="2" t="s">
        <v>79</v>
      </c>
      <c r="B7" s="1">
        <f t="shared" si="0"/>
        <v>607</v>
      </c>
      <c r="C7" s="1">
        <v>522</v>
      </c>
      <c r="D7" s="1">
        <f t="shared" si="1"/>
        <v>44</v>
      </c>
      <c r="E7" s="1">
        <v>7</v>
      </c>
      <c r="F7" s="1">
        <v>34</v>
      </c>
      <c r="G7" s="1"/>
      <c r="H7" s="1">
        <f t="shared" si="2"/>
        <v>44</v>
      </c>
      <c r="I7" s="1">
        <v>15</v>
      </c>
      <c r="J7" s="1">
        <v>14</v>
      </c>
      <c r="K7" s="1">
        <v>7</v>
      </c>
      <c r="L7" s="1">
        <v>8</v>
      </c>
    </row>
    <row r="8" spans="1:12" x14ac:dyDescent="0.2">
      <c r="A8" s="2" t="s">
        <v>5</v>
      </c>
      <c r="B8" s="1">
        <f t="shared" si="0"/>
        <v>304</v>
      </c>
      <c r="C8" s="1">
        <v>28</v>
      </c>
      <c r="D8" s="1">
        <f t="shared" si="1"/>
        <v>131</v>
      </c>
      <c r="E8" s="1">
        <v>110</v>
      </c>
      <c r="F8" s="1">
        <v>35</v>
      </c>
      <c r="G8" s="1"/>
      <c r="H8" s="1">
        <f t="shared" si="2"/>
        <v>131</v>
      </c>
      <c r="I8" s="1">
        <v>0</v>
      </c>
      <c r="J8" s="1">
        <v>112</v>
      </c>
      <c r="K8" s="1">
        <v>18</v>
      </c>
      <c r="L8" s="1">
        <v>1</v>
      </c>
    </row>
    <row r="9" spans="1:12" x14ac:dyDescent="0.2">
      <c r="A9" s="2" t="s">
        <v>242</v>
      </c>
      <c r="B9" s="1">
        <f t="shared" si="0"/>
        <v>265</v>
      </c>
      <c r="C9" s="1">
        <v>115</v>
      </c>
      <c r="D9" s="1">
        <f t="shared" si="1"/>
        <v>100</v>
      </c>
      <c r="E9" s="1">
        <v>0</v>
      </c>
      <c r="F9" s="1">
        <v>50</v>
      </c>
      <c r="G9" s="1"/>
      <c r="H9" s="1">
        <f t="shared" si="2"/>
        <v>100</v>
      </c>
      <c r="I9" s="1">
        <v>49</v>
      </c>
      <c r="J9" s="1">
        <v>38</v>
      </c>
      <c r="K9" s="1">
        <v>13</v>
      </c>
      <c r="L9" s="1">
        <v>0</v>
      </c>
    </row>
    <row r="10" spans="1:12" x14ac:dyDescent="0.2">
      <c r="A10" s="2" t="s">
        <v>243</v>
      </c>
      <c r="B10" s="1">
        <f t="shared" si="0"/>
        <v>128</v>
      </c>
      <c r="C10" s="1">
        <v>0</v>
      </c>
      <c r="D10" s="1">
        <f t="shared" si="1"/>
        <v>82</v>
      </c>
      <c r="E10" s="1">
        <v>14</v>
      </c>
      <c r="F10" s="1">
        <v>32</v>
      </c>
      <c r="G10" s="1"/>
      <c r="H10" s="1">
        <f t="shared" si="2"/>
        <v>82</v>
      </c>
      <c r="I10" s="1">
        <v>7</v>
      </c>
      <c r="J10" s="1">
        <v>40</v>
      </c>
      <c r="K10" s="1">
        <v>16</v>
      </c>
      <c r="L10" s="1">
        <v>19</v>
      </c>
    </row>
    <row r="11" spans="1:12" x14ac:dyDescent="0.2">
      <c r="A11" s="2" t="s">
        <v>4</v>
      </c>
      <c r="B11" s="1">
        <f t="shared" si="0"/>
        <v>994</v>
      </c>
      <c r="C11" s="1">
        <v>659</v>
      </c>
      <c r="D11" s="1">
        <f t="shared" si="1"/>
        <v>300</v>
      </c>
      <c r="E11" s="1">
        <v>35</v>
      </c>
      <c r="F11" s="1">
        <v>0</v>
      </c>
      <c r="G11" s="1"/>
      <c r="H11" s="1">
        <f t="shared" si="2"/>
        <v>300</v>
      </c>
      <c r="I11" s="1">
        <v>4</v>
      </c>
      <c r="J11" s="1">
        <v>60</v>
      </c>
      <c r="K11" s="1">
        <v>32</v>
      </c>
      <c r="L11" s="1">
        <v>204</v>
      </c>
    </row>
    <row r="12" spans="1:12" x14ac:dyDescent="0.2">
      <c r="A12" s="2" t="s">
        <v>6</v>
      </c>
      <c r="B12" s="1">
        <f t="shared" si="0"/>
        <v>676</v>
      </c>
      <c r="C12" s="1">
        <v>275</v>
      </c>
      <c r="D12" s="1">
        <f t="shared" si="1"/>
        <v>252</v>
      </c>
      <c r="E12" s="1">
        <v>98</v>
      </c>
      <c r="F12" s="1">
        <v>51</v>
      </c>
      <c r="G12" s="1"/>
      <c r="H12" s="1">
        <f t="shared" si="2"/>
        <v>252</v>
      </c>
      <c r="I12" s="1">
        <v>101</v>
      </c>
      <c r="J12" s="1">
        <v>0</v>
      </c>
      <c r="K12" s="1">
        <v>115</v>
      </c>
      <c r="L12" s="1">
        <v>36</v>
      </c>
    </row>
    <row r="13" spans="1:12" x14ac:dyDescent="0.2">
      <c r="A13" s="2" t="s">
        <v>7</v>
      </c>
      <c r="B13" s="1">
        <f t="shared" si="0"/>
        <v>827</v>
      </c>
      <c r="C13" s="1">
        <v>246</v>
      </c>
      <c r="D13" s="1">
        <f t="shared" si="1"/>
        <v>504</v>
      </c>
      <c r="E13" s="1">
        <v>38</v>
      </c>
      <c r="F13" s="1">
        <v>39</v>
      </c>
      <c r="G13" s="1"/>
      <c r="H13" s="1">
        <f t="shared" si="2"/>
        <v>504</v>
      </c>
      <c r="I13" s="1">
        <v>20</v>
      </c>
      <c r="J13" s="1">
        <v>450</v>
      </c>
      <c r="K13" s="1">
        <v>0</v>
      </c>
      <c r="L13" s="1">
        <v>34</v>
      </c>
    </row>
    <row r="14" spans="1:12" x14ac:dyDescent="0.2">
      <c r="A14" s="2" t="s">
        <v>8</v>
      </c>
      <c r="B14" s="1">
        <f t="shared" si="0"/>
        <v>406</v>
      </c>
      <c r="C14" s="1">
        <v>220</v>
      </c>
      <c r="D14" s="1">
        <f t="shared" si="1"/>
        <v>73</v>
      </c>
      <c r="E14" s="1">
        <v>5</v>
      </c>
      <c r="F14" s="1">
        <v>108</v>
      </c>
      <c r="G14" s="1"/>
      <c r="H14" s="1">
        <f t="shared" si="2"/>
        <v>73</v>
      </c>
      <c r="I14" s="1">
        <v>2</v>
      </c>
      <c r="J14" s="1">
        <v>46</v>
      </c>
      <c r="K14" s="1">
        <v>25</v>
      </c>
      <c r="L14" s="1">
        <v>0</v>
      </c>
    </row>
    <row r="15" spans="1:12" x14ac:dyDescent="0.2">
      <c r="A15" s="2" t="s">
        <v>81</v>
      </c>
      <c r="B15" s="1">
        <f t="shared" si="0"/>
        <v>243</v>
      </c>
      <c r="C15" s="1">
        <v>10</v>
      </c>
      <c r="D15" s="1">
        <f t="shared" si="1"/>
        <v>18</v>
      </c>
      <c r="E15" s="1">
        <v>208</v>
      </c>
      <c r="F15" s="1">
        <v>7</v>
      </c>
      <c r="G15" s="1"/>
      <c r="H15" s="1">
        <f t="shared" si="2"/>
        <v>18</v>
      </c>
      <c r="I15" s="1">
        <v>3</v>
      </c>
      <c r="J15" s="1">
        <v>10</v>
      </c>
      <c r="K15" s="1">
        <v>4</v>
      </c>
      <c r="L15" s="1">
        <v>1</v>
      </c>
    </row>
    <row r="16" spans="1:12" x14ac:dyDescent="0.2">
      <c r="A16" s="2" t="s">
        <v>244</v>
      </c>
      <c r="B16" s="1">
        <f t="shared" si="0"/>
        <v>277</v>
      </c>
      <c r="C16" s="1">
        <v>197</v>
      </c>
      <c r="D16" s="1">
        <f t="shared" si="1"/>
        <v>53</v>
      </c>
      <c r="E16" s="1">
        <v>5</v>
      </c>
      <c r="F16" s="1">
        <v>22</v>
      </c>
      <c r="G16" s="1"/>
      <c r="H16" s="1">
        <f t="shared" si="2"/>
        <v>53</v>
      </c>
      <c r="I16" s="1">
        <v>1</v>
      </c>
      <c r="J16" s="1">
        <v>45</v>
      </c>
      <c r="K16" s="1">
        <v>4</v>
      </c>
      <c r="L16" s="1">
        <v>3</v>
      </c>
    </row>
    <row r="17" spans="1:12" x14ac:dyDescent="0.2">
      <c r="A17" s="2" t="s">
        <v>87</v>
      </c>
      <c r="B17" s="1">
        <f t="shared" si="0"/>
        <v>154</v>
      </c>
      <c r="C17" s="1">
        <v>109</v>
      </c>
      <c r="D17" s="1">
        <f t="shared" si="1"/>
        <v>42</v>
      </c>
      <c r="E17" s="1">
        <v>2</v>
      </c>
      <c r="F17" s="1">
        <v>1</v>
      </c>
      <c r="G17" s="1"/>
      <c r="H17" s="1">
        <f t="shared" si="2"/>
        <v>42</v>
      </c>
      <c r="I17" s="1">
        <v>30</v>
      </c>
      <c r="J17" s="1">
        <v>6</v>
      </c>
      <c r="K17" s="1">
        <v>6</v>
      </c>
      <c r="L17" s="1">
        <v>0</v>
      </c>
    </row>
    <row r="18" spans="1:12" x14ac:dyDescent="0.2">
      <c r="A18" s="2" t="s">
        <v>88</v>
      </c>
      <c r="B18" s="1">
        <f t="shared" si="0"/>
        <v>1899</v>
      </c>
      <c r="C18" s="1">
        <v>1564</v>
      </c>
      <c r="D18" s="1">
        <f t="shared" si="1"/>
        <v>135</v>
      </c>
      <c r="E18" s="1">
        <v>74</v>
      </c>
      <c r="F18" s="1">
        <v>126</v>
      </c>
      <c r="G18" s="1"/>
      <c r="H18" s="1">
        <f t="shared" si="2"/>
        <v>135</v>
      </c>
      <c r="I18" s="1">
        <v>10</v>
      </c>
      <c r="J18" s="1">
        <v>40</v>
      </c>
      <c r="K18" s="1">
        <v>29</v>
      </c>
      <c r="L18" s="1">
        <v>56</v>
      </c>
    </row>
    <row r="19" spans="1:12" x14ac:dyDescent="0.2">
      <c r="A19" s="2" t="s">
        <v>85</v>
      </c>
      <c r="B19" s="1">
        <f t="shared" si="0"/>
        <v>25</v>
      </c>
      <c r="C19" s="1">
        <v>18</v>
      </c>
      <c r="D19" s="1">
        <f t="shared" si="1"/>
        <v>1</v>
      </c>
      <c r="E19" s="1">
        <v>5</v>
      </c>
      <c r="F19" s="1">
        <v>1</v>
      </c>
      <c r="G19" s="1"/>
      <c r="H19" s="1">
        <f t="shared" si="2"/>
        <v>1</v>
      </c>
      <c r="I19" s="1">
        <v>0</v>
      </c>
      <c r="J19" s="1">
        <v>0</v>
      </c>
      <c r="K19" s="1">
        <v>1</v>
      </c>
      <c r="L19" s="1">
        <v>0</v>
      </c>
    </row>
    <row r="20" spans="1:12" x14ac:dyDescent="0.2">
      <c r="A20" s="2" t="s">
        <v>245</v>
      </c>
      <c r="B20" s="1">
        <f t="shared" si="0"/>
        <v>38</v>
      </c>
      <c r="C20" s="1">
        <v>27</v>
      </c>
      <c r="D20" s="1">
        <f t="shared" si="1"/>
        <v>5</v>
      </c>
      <c r="E20" s="1">
        <v>2</v>
      </c>
      <c r="F20" s="1">
        <v>4</v>
      </c>
      <c r="G20" s="1"/>
      <c r="H20" s="1">
        <f t="shared" si="2"/>
        <v>5</v>
      </c>
      <c r="I20" s="1">
        <v>0</v>
      </c>
      <c r="J20" s="1">
        <v>2</v>
      </c>
      <c r="K20" s="1">
        <v>2</v>
      </c>
      <c r="L20" s="1">
        <v>1</v>
      </c>
    </row>
    <row r="21" spans="1:12" x14ac:dyDescent="0.2">
      <c r="A21" s="2" t="s">
        <v>82</v>
      </c>
      <c r="B21" s="1">
        <f t="shared" si="0"/>
        <v>137</v>
      </c>
      <c r="C21" s="1">
        <v>80</v>
      </c>
      <c r="D21" s="1">
        <f t="shared" si="1"/>
        <v>20</v>
      </c>
      <c r="E21" s="1">
        <v>22</v>
      </c>
      <c r="F21" s="1">
        <v>15</v>
      </c>
      <c r="G21" s="1"/>
      <c r="H21" s="1">
        <f t="shared" si="2"/>
        <v>20</v>
      </c>
      <c r="I21" s="1">
        <v>0</v>
      </c>
      <c r="J21" s="1">
        <v>4</v>
      </c>
      <c r="K21" s="1">
        <v>7</v>
      </c>
      <c r="L21" s="1">
        <v>9</v>
      </c>
    </row>
    <row r="22" spans="1:12" x14ac:dyDescent="0.2">
      <c r="A22" s="2" t="s">
        <v>83</v>
      </c>
      <c r="B22" s="1">
        <f t="shared" si="0"/>
        <v>170</v>
      </c>
      <c r="C22" s="1">
        <v>69</v>
      </c>
      <c r="D22" s="1">
        <f t="shared" si="1"/>
        <v>28</v>
      </c>
      <c r="E22" s="1">
        <v>65</v>
      </c>
      <c r="F22" s="1">
        <v>8</v>
      </c>
      <c r="G22" s="1"/>
      <c r="H22" s="1">
        <f t="shared" si="2"/>
        <v>28</v>
      </c>
      <c r="I22" s="1">
        <v>2</v>
      </c>
      <c r="J22" s="1">
        <v>8</v>
      </c>
      <c r="K22" s="1">
        <v>9</v>
      </c>
      <c r="L22" s="1">
        <v>9</v>
      </c>
    </row>
    <row r="23" spans="1:12" x14ac:dyDescent="0.2">
      <c r="A23" s="2" t="s">
        <v>246</v>
      </c>
      <c r="B23" s="1">
        <f t="shared" si="0"/>
        <v>670</v>
      </c>
      <c r="C23" s="1">
        <v>404</v>
      </c>
      <c r="D23" s="1">
        <f t="shared" si="1"/>
        <v>138</v>
      </c>
      <c r="E23" s="1">
        <v>95</v>
      </c>
      <c r="F23" s="1">
        <v>33</v>
      </c>
      <c r="G23" s="1"/>
      <c r="H23" s="1">
        <f t="shared" si="2"/>
        <v>138</v>
      </c>
      <c r="I23" s="1">
        <v>9</v>
      </c>
      <c r="J23" s="1">
        <v>61</v>
      </c>
      <c r="K23" s="1">
        <v>41</v>
      </c>
      <c r="L23" s="1">
        <v>27</v>
      </c>
    </row>
    <row r="24" spans="1:12" x14ac:dyDescent="0.2">
      <c r="A24" s="2" t="s">
        <v>90</v>
      </c>
      <c r="B24" s="1">
        <f t="shared" si="0"/>
        <v>145</v>
      </c>
      <c r="C24" s="1">
        <v>71</v>
      </c>
      <c r="D24" s="1">
        <f t="shared" si="1"/>
        <v>33</v>
      </c>
      <c r="E24" s="1">
        <v>22</v>
      </c>
      <c r="F24" s="1">
        <v>19</v>
      </c>
      <c r="G24" s="1"/>
      <c r="H24" s="1">
        <f t="shared" si="2"/>
        <v>33</v>
      </c>
      <c r="I24" s="1">
        <v>1</v>
      </c>
      <c r="J24" s="1">
        <v>20</v>
      </c>
      <c r="K24" s="1">
        <v>3</v>
      </c>
      <c r="L24" s="1">
        <v>9</v>
      </c>
    </row>
    <row r="25" spans="1:12" x14ac:dyDescent="0.2">
      <c r="A25" s="2" t="s">
        <v>91</v>
      </c>
      <c r="B25" s="1">
        <f t="shared" si="0"/>
        <v>2432</v>
      </c>
      <c r="C25" s="1">
        <v>164</v>
      </c>
      <c r="D25" s="1">
        <f t="shared" si="1"/>
        <v>1884</v>
      </c>
      <c r="E25" s="1">
        <v>205</v>
      </c>
      <c r="F25" s="1">
        <v>179</v>
      </c>
      <c r="G25" s="1"/>
      <c r="H25" s="1">
        <f t="shared" si="2"/>
        <v>1884</v>
      </c>
      <c r="I25" s="1">
        <v>28</v>
      </c>
      <c r="J25" s="1">
        <v>187</v>
      </c>
      <c r="K25" s="1">
        <v>1436</v>
      </c>
      <c r="L25" s="1">
        <v>233</v>
      </c>
    </row>
    <row r="26" spans="1:12" x14ac:dyDescent="0.2">
      <c r="A26" s="12" t="s">
        <v>285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</row>
  </sheetData>
  <mergeCells count="1">
    <mergeCell ref="A26:L26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7847EE-74C4-4B50-9F51-7DEE85DBB99C}">
  <dimension ref="A1:L27"/>
  <sheetViews>
    <sheetView view="pageBreakPreview" zoomScale="125" zoomScaleNormal="100" zoomScaleSheetLayoutView="125" workbookViewId="0">
      <selection activeCell="A2" sqref="A2"/>
    </sheetView>
  </sheetViews>
  <sheetFormatPr defaultRowHeight="10.199999999999999" x14ac:dyDescent="0.2"/>
  <cols>
    <col min="1" max="1" width="18.6640625" style="5" customWidth="1"/>
    <col min="2" max="2" width="6.21875" style="5" customWidth="1"/>
    <col min="3" max="12" width="5.5546875" style="5" customWidth="1"/>
    <col min="13" max="16384" width="8.88671875" style="5"/>
  </cols>
  <sheetData>
    <row r="1" spans="1:12" x14ac:dyDescent="0.2">
      <c r="A1" s="5" t="s">
        <v>297</v>
      </c>
    </row>
    <row r="2" spans="1:12" x14ac:dyDescent="0.2">
      <c r="A2" s="6" t="s">
        <v>68</v>
      </c>
      <c r="B2" s="10" t="s">
        <v>0</v>
      </c>
      <c r="C2" s="10" t="s">
        <v>80</v>
      </c>
      <c r="D2" s="10" t="s">
        <v>2</v>
      </c>
      <c r="E2" s="10" t="s">
        <v>286</v>
      </c>
      <c r="F2" s="10" t="s">
        <v>4</v>
      </c>
      <c r="G2" s="10"/>
      <c r="H2" s="10" t="s">
        <v>2</v>
      </c>
      <c r="I2" s="10" t="s">
        <v>5</v>
      </c>
      <c r="J2" s="10" t="s">
        <v>6</v>
      </c>
      <c r="K2" s="10" t="s">
        <v>7</v>
      </c>
      <c r="L2" s="11" t="s">
        <v>8</v>
      </c>
    </row>
    <row r="3" spans="1:12" x14ac:dyDescent="0.2">
      <c r="A3" s="2" t="s">
        <v>10</v>
      </c>
      <c r="B3" s="1">
        <f t="shared" ref="B3:B9" si="0">SUM(C3:F3)</f>
        <v>115806</v>
      </c>
      <c r="C3" s="1">
        <f>SUM(C4:C26)</f>
        <v>14316</v>
      </c>
      <c r="D3" s="1">
        <f>H3</f>
        <v>60086</v>
      </c>
      <c r="E3" s="1">
        <f>SUM(E4:E26)</f>
        <v>24302</v>
      </c>
      <c r="F3" s="1">
        <f>SUM(F4:F26)</f>
        <v>17102</v>
      </c>
      <c r="G3" s="1"/>
      <c r="H3" s="1">
        <f t="shared" ref="H3:H26" si="1">SUM(I3:L3)</f>
        <v>60086</v>
      </c>
      <c r="I3" s="1">
        <f>SUM(I4:I26)</f>
        <v>4473</v>
      </c>
      <c r="J3" s="1">
        <f>SUM(J4:J26)</f>
        <v>18015</v>
      </c>
      <c r="K3" s="1">
        <f>SUM(K4:K26)</f>
        <v>30750</v>
      </c>
      <c r="L3" s="1">
        <f>SUM(L4:L26)</f>
        <v>6848</v>
      </c>
    </row>
    <row r="4" spans="1:12" x14ac:dyDescent="0.2">
      <c r="A4" s="2" t="s">
        <v>69</v>
      </c>
      <c r="B4" s="1">
        <f t="shared" si="0"/>
        <v>79101</v>
      </c>
      <c r="C4" s="1">
        <v>7841</v>
      </c>
      <c r="D4" s="1">
        <v>46229</v>
      </c>
      <c r="E4" s="1">
        <v>16851</v>
      </c>
      <c r="F4" s="1">
        <v>8180</v>
      </c>
      <c r="G4" s="1"/>
      <c r="H4" s="1">
        <f t="shared" si="1"/>
        <v>46229</v>
      </c>
      <c r="I4" s="1">
        <v>3588</v>
      </c>
      <c r="J4" s="1">
        <v>14524</v>
      </c>
      <c r="K4" s="1">
        <v>23228</v>
      </c>
      <c r="L4" s="1">
        <v>4889</v>
      </c>
    </row>
    <row r="5" spans="1:12" x14ac:dyDescent="0.2">
      <c r="A5" s="2" t="s">
        <v>70</v>
      </c>
      <c r="B5" s="1">
        <f t="shared" si="0"/>
        <v>14368</v>
      </c>
      <c r="C5" s="1">
        <v>3408</v>
      </c>
      <c r="D5" s="1">
        <v>5866</v>
      </c>
      <c r="E5" s="1">
        <v>3687</v>
      </c>
      <c r="F5" s="1">
        <v>1407</v>
      </c>
      <c r="G5" s="1"/>
      <c r="H5" s="1">
        <f t="shared" si="1"/>
        <v>5866</v>
      </c>
      <c r="I5" s="1">
        <v>404</v>
      </c>
      <c r="J5" s="1">
        <v>1162</v>
      </c>
      <c r="K5" s="1">
        <v>3427</v>
      </c>
      <c r="L5" s="1">
        <v>873</v>
      </c>
    </row>
    <row r="6" spans="1:12" x14ac:dyDescent="0.2">
      <c r="A6" s="2" t="s">
        <v>71</v>
      </c>
      <c r="B6" s="1">
        <f t="shared" si="0"/>
        <v>5854</v>
      </c>
      <c r="C6" s="1">
        <v>339</v>
      </c>
      <c r="D6" s="1">
        <v>3352</v>
      </c>
      <c r="E6" s="1">
        <v>2124</v>
      </c>
      <c r="F6" s="1">
        <v>39</v>
      </c>
      <c r="G6" s="1"/>
      <c r="H6" s="1">
        <f t="shared" si="1"/>
        <v>3352</v>
      </c>
      <c r="I6" s="1">
        <v>66</v>
      </c>
      <c r="J6" s="1">
        <v>889</v>
      </c>
      <c r="K6" s="1">
        <v>1966</v>
      </c>
      <c r="L6" s="1">
        <v>431</v>
      </c>
    </row>
    <row r="7" spans="1:12" x14ac:dyDescent="0.2">
      <c r="A7" s="2" t="s">
        <v>72</v>
      </c>
      <c r="B7" s="1">
        <f t="shared" si="0"/>
        <v>104</v>
      </c>
      <c r="C7" s="1">
        <v>12</v>
      </c>
      <c r="D7" s="1">
        <v>31</v>
      </c>
      <c r="E7" s="1">
        <v>0</v>
      </c>
      <c r="F7" s="1">
        <v>61</v>
      </c>
      <c r="G7" s="1"/>
      <c r="H7" s="1">
        <f t="shared" si="1"/>
        <v>31</v>
      </c>
      <c r="I7" s="1">
        <v>0</v>
      </c>
      <c r="J7" s="1">
        <v>28</v>
      </c>
      <c r="K7" s="1">
        <v>2</v>
      </c>
      <c r="L7" s="1">
        <v>1</v>
      </c>
    </row>
    <row r="8" spans="1:12" x14ac:dyDescent="0.2">
      <c r="A8" s="2" t="s">
        <v>73</v>
      </c>
      <c r="B8" s="1">
        <f t="shared" si="0"/>
        <v>195</v>
      </c>
      <c r="C8" s="1">
        <v>48</v>
      </c>
      <c r="D8" s="1">
        <f>H8</f>
        <v>63</v>
      </c>
      <c r="E8" s="1">
        <v>0</v>
      </c>
      <c r="F8" s="1">
        <v>84</v>
      </c>
      <c r="G8" s="1"/>
      <c r="H8" s="1">
        <f t="shared" si="1"/>
        <v>63</v>
      </c>
      <c r="I8" s="1">
        <v>35</v>
      </c>
      <c r="J8" s="1">
        <v>21</v>
      </c>
      <c r="K8" s="1">
        <v>4</v>
      </c>
      <c r="L8" s="1">
        <v>3</v>
      </c>
    </row>
    <row r="9" spans="1:12" x14ac:dyDescent="0.2">
      <c r="A9" s="2" t="s">
        <v>74</v>
      </c>
      <c r="B9" s="1">
        <f t="shared" si="0"/>
        <v>446</v>
      </c>
      <c r="C9" s="1">
        <v>159</v>
      </c>
      <c r="D9" s="1">
        <v>130</v>
      </c>
      <c r="E9" s="1">
        <v>0</v>
      </c>
      <c r="F9" s="1">
        <v>157</v>
      </c>
      <c r="G9" s="1"/>
      <c r="H9" s="1">
        <f t="shared" si="1"/>
        <v>130</v>
      </c>
      <c r="I9" s="1">
        <v>9</v>
      </c>
      <c r="J9" s="1">
        <v>39</v>
      </c>
      <c r="K9" s="1">
        <v>44</v>
      </c>
      <c r="L9" s="1">
        <v>38</v>
      </c>
    </row>
    <row r="10" spans="1:12" x14ac:dyDescent="0.2">
      <c r="A10" s="2" t="s">
        <v>75</v>
      </c>
      <c r="B10" s="1">
        <v>137</v>
      </c>
      <c r="C10" s="1">
        <v>135</v>
      </c>
      <c r="D10" s="1">
        <v>166</v>
      </c>
      <c r="E10" s="1">
        <v>0</v>
      </c>
      <c r="F10" s="1">
        <v>211</v>
      </c>
      <c r="G10" s="1"/>
      <c r="H10" s="1">
        <f t="shared" si="1"/>
        <v>166</v>
      </c>
      <c r="I10" s="1">
        <v>91</v>
      </c>
      <c r="J10" s="1">
        <v>0</v>
      </c>
      <c r="K10" s="1">
        <v>61</v>
      </c>
      <c r="L10" s="1">
        <v>14</v>
      </c>
    </row>
    <row r="11" spans="1:12" x14ac:dyDescent="0.2">
      <c r="A11" s="2" t="s">
        <v>76</v>
      </c>
      <c r="B11" s="1">
        <f t="shared" ref="B11:B26" si="2">SUM(C11:F11)</f>
        <v>584</v>
      </c>
      <c r="C11" s="1">
        <v>137</v>
      </c>
      <c r="D11" s="1">
        <v>210</v>
      </c>
      <c r="E11" s="1">
        <v>0</v>
      </c>
      <c r="F11" s="1">
        <v>237</v>
      </c>
      <c r="G11" s="1"/>
      <c r="H11" s="1">
        <f t="shared" si="1"/>
        <v>210</v>
      </c>
      <c r="I11" s="1">
        <v>5</v>
      </c>
      <c r="J11" s="1">
        <v>176</v>
      </c>
      <c r="K11" s="1">
        <v>0</v>
      </c>
      <c r="L11" s="1">
        <v>29</v>
      </c>
    </row>
    <row r="12" spans="1:12" x14ac:dyDescent="0.2">
      <c r="A12" s="2" t="s">
        <v>77</v>
      </c>
      <c r="B12" s="1">
        <f t="shared" si="2"/>
        <v>251</v>
      </c>
      <c r="C12" s="1">
        <v>59</v>
      </c>
      <c r="D12" s="1">
        <v>53</v>
      </c>
      <c r="E12" s="1">
        <v>0</v>
      </c>
      <c r="F12" s="1">
        <v>139</v>
      </c>
      <c r="G12" s="1"/>
      <c r="H12" s="1">
        <f t="shared" si="1"/>
        <v>53</v>
      </c>
      <c r="I12" s="1">
        <v>0</v>
      </c>
      <c r="J12" s="1">
        <v>43</v>
      </c>
      <c r="K12" s="1">
        <v>10</v>
      </c>
      <c r="L12" s="1">
        <v>0</v>
      </c>
    </row>
    <row r="13" spans="1:12" x14ac:dyDescent="0.2">
      <c r="A13" s="2" t="s">
        <v>78</v>
      </c>
      <c r="B13" s="1">
        <f t="shared" si="2"/>
        <v>6</v>
      </c>
      <c r="C13" s="1">
        <v>0</v>
      </c>
      <c r="D13" s="1">
        <v>0</v>
      </c>
      <c r="E13" s="1">
        <v>3</v>
      </c>
      <c r="F13" s="1">
        <v>3</v>
      </c>
      <c r="G13" s="1"/>
      <c r="H13" s="1">
        <f t="shared" si="1"/>
        <v>0</v>
      </c>
      <c r="I13" s="1">
        <v>0</v>
      </c>
      <c r="J13" s="1">
        <v>0</v>
      </c>
      <c r="K13" s="1">
        <v>0</v>
      </c>
      <c r="L13" s="1">
        <v>0</v>
      </c>
    </row>
    <row r="14" spans="1:12" x14ac:dyDescent="0.2">
      <c r="A14" s="2" t="s">
        <v>79</v>
      </c>
      <c r="B14" s="1">
        <f t="shared" si="2"/>
        <v>490</v>
      </c>
      <c r="C14" s="1">
        <v>297</v>
      </c>
      <c r="D14" s="1">
        <v>66</v>
      </c>
      <c r="E14" s="1">
        <v>18</v>
      </c>
      <c r="F14" s="1">
        <v>109</v>
      </c>
      <c r="G14" s="1"/>
      <c r="H14" s="1">
        <f t="shared" si="1"/>
        <v>66</v>
      </c>
      <c r="I14" s="1">
        <v>38</v>
      </c>
      <c r="J14" s="1">
        <v>4</v>
      </c>
      <c r="K14" s="1">
        <v>16</v>
      </c>
      <c r="L14" s="1">
        <v>8</v>
      </c>
    </row>
    <row r="15" spans="1:12" x14ac:dyDescent="0.2">
      <c r="A15" s="2" t="s">
        <v>80</v>
      </c>
      <c r="B15" s="1">
        <f t="shared" si="2"/>
        <v>295</v>
      </c>
      <c r="C15" s="1">
        <v>0</v>
      </c>
      <c r="D15" s="1">
        <f t="shared" ref="D15:D26" si="3">H15</f>
        <v>100</v>
      </c>
      <c r="E15" s="1">
        <v>33</v>
      </c>
      <c r="F15" s="1">
        <v>162</v>
      </c>
      <c r="G15" s="1"/>
      <c r="H15" s="1">
        <f t="shared" si="1"/>
        <v>100</v>
      </c>
      <c r="I15" s="1">
        <v>13</v>
      </c>
      <c r="J15" s="1">
        <v>58</v>
      </c>
      <c r="K15" s="1">
        <v>17</v>
      </c>
      <c r="L15" s="1">
        <v>12</v>
      </c>
    </row>
    <row r="16" spans="1:12" x14ac:dyDescent="0.2">
      <c r="A16" s="2" t="s">
        <v>81</v>
      </c>
      <c r="B16" s="1">
        <f t="shared" si="2"/>
        <v>78</v>
      </c>
      <c r="C16" s="1">
        <v>8</v>
      </c>
      <c r="D16" s="1">
        <f t="shared" si="3"/>
        <v>4</v>
      </c>
      <c r="E16" s="1">
        <v>31</v>
      </c>
      <c r="F16" s="1">
        <v>35</v>
      </c>
      <c r="G16" s="1"/>
      <c r="H16" s="1">
        <f t="shared" si="1"/>
        <v>4</v>
      </c>
      <c r="I16" s="1">
        <v>0</v>
      </c>
      <c r="J16" s="1">
        <v>1</v>
      </c>
      <c r="K16" s="1">
        <v>0</v>
      </c>
      <c r="L16" s="1">
        <v>3</v>
      </c>
    </row>
    <row r="17" spans="1:12" x14ac:dyDescent="0.2">
      <c r="A17" s="2" t="s">
        <v>82</v>
      </c>
      <c r="B17" s="1">
        <f t="shared" si="2"/>
        <v>235</v>
      </c>
      <c r="C17" s="1">
        <v>92</v>
      </c>
      <c r="D17" s="1">
        <f t="shared" si="3"/>
        <v>38</v>
      </c>
      <c r="E17" s="1">
        <v>22</v>
      </c>
      <c r="F17" s="1">
        <v>83</v>
      </c>
      <c r="G17" s="1"/>
      <c r="H17" s="1">
        <f t="shared" si="1"/>
        <v>38</v>
      </c>
      <c r="I17" s="1">
        <v>3</v>
      </c>
      <c r="J17" s="1">
        <v>16</v>
      </c>
      <c r="K17" s="1">
        <v>12</v>
      </c>
      <c r="L17" s="1">
        <v>7</v>
      </c>
    </row>
    <row r="18" spans="1:12" x14ac:dyDescent="0.2">
      <c r="A18" s="2" t="s">
        <v>83</v>
      </c>
      <c r="B18" s="1">
        <f t="shared" si="2"/>
        <v>219</v>
      </c>
      <c r="C18" s="1">
        <v>58</v>
      </c>
      <c r="D18" s="1">
        <f t="shared" si="3"/>
        <v>54</v>
      </c>
      <c r="E18" s="1">
        <v>17</v>
      </c>
      <c r="F18" s="1">
        <v>90</v>
      </c>
      <c r="G18" s="1"/>
      <c r="H18" s="1">
        <f t="shared" si="1"/>
        <v>54</v>
      </c>
      <c r="I18" s="1">
        <v>17</v>
      </c>
      <c r="J18" s="1">
        <v>13</v>
      </c>
      <c r="K18" s="1">
        <v>15</v>
      </c>
      <c r="L18" s="1">
        <v>9</v>
      </c>
    </row>
    <row r="19" spans="1:12" x14ac:dyDescent="0.2">
      <c r="A19" s="2" t="s">
        <v>84</v>
      </c>
      <c r="B19" s="1">
        <f t="shared" si="2"/>
        <v>789</v>
      </c>
      <c r="C19" s="1">
        <v>234</v>
      </c>
      <c r="D19" s="1">
        <f t="shared" si="3"/>
        <v>185</v>
      </c>
      <c r="E19" s="1">
        <v>78</v>
      </c>
      <c r="F19" s="1">
        <v>292</v>
      </c>
      <c r="G19" s="1"/>
      <c r="H19" s="1">
        <f t="shared" si="1"/>
        <v>185</v>
      </c>
      <c r="I19" s="1">
        <v>22</v>
      </c>
      <c r="J19" s="1">
        <v>44</v>
      </c>
      <c r="K19" s="1">
        <v>87</v>
      </c>
      <c r="L19" s="1">
        <v>32</v>
      </c>
    </row>
    <row r="20" spans="1:12" x14ac:dyDescent="0.2">
      <c r="A20" s="2" t="s">
        <v>85</v>
      </c>
      <c r="B20" s="1">
        <f t="shared" si="2"/>
        <v>19</v>
      </c>
      <c r="C20" s="1">
        <v>10</v>
      </c>
      <c r="D20" s="1">
        <f t="shared" si="3"/>
        <v>1</v>
      </c>
      <c r="E20" s="1">
        <v>3</v>
      </c>
      <c r="F20" s="1">
        <v>5</v>
      </c>
      <c r="G20" s="1"/>
      <c r="H20" s="1">
        <f t="shared" si="1"/>
        <v>1</v>
      </c>
      <c r="I20" s="1">
        <v>0</v>
      </c>
      <c r="J20" s="1">
        <v>0</v>
      </c>
      <c r="K20" s="1">
        <v>1</v>
      </c>
      <c r="L20" s="1">
        <v>0</v>
      </c>
    </row>
    <row r="21" spans="1:12" x14ac:dyDescent="0.2">
      <c r="A21" s="2" t="s">
        <v>86</v>
      </c>
      <c r="B21" s="1">
        <f t="shared" si="2"/>
        <v>201</v>
      </c>
      <c r="C21" s="1">
        <v>124</v>
      </c>
      <c r="D21" s="1">
        <f t="shared" si="3"/>
        <v>32</v>
      </c>
      <c r="E21" s="1">
        <v>1</v>
      </c>
      <c r="F21" s="1">
        <v>44</v>
      </c>
      <c r="G21" s="1"/>
      <c r="H21" s="1">
        <f t="shared" si="1"/>
        <v>32</v>
      </c>
      <c r="I21" s="1">
        <v>1</v>
      </c>
      <c r="J21" s="1">
        <v>29</v>
      </c>
      <c r="K21" s="1">
        <v>2</v>
      </c>
      <c r="L21" s="1">
        <v>0</v>
      </c>
    </row>
    <row r="22" spans="1:12" x14ac:dyDescent="0.2">
      <c r="A22" s="2" t="s">
        <v>87</v>
      </c>
      <c r="B22" s="1">
        <f t="shared" si="2"/>
        <v>144</v>
      </c>
      <c r="C22" s="1">
        <v>73</v>
      </c>
      <c r="D22" s="1">
        <f t="shared" si="3"/>
        <v>35</v>
      </c>
      <c r="E22" s="1">
        <v>0</v>
      </c>
      <c r="F22" s="1">
        <v>36</v>
      </c>
      <c r="G22" s="1"/>
      <c r="H22" s="1">
        <f t="shared" si="1"/>
        <v>35</v>
      </c>
      <c r="I22" s="1">
        <v>30</v>
      </c>
      <c r="J22" s="1">
        <v>4</v>
      </c>
      <c r="K22" s="1">
        <v>1</v>
      </c>
      <c r="L22" s="1">
        <v>0</v>
      </c>
    </row>
    <row r="23" spans="1:12" x14ac:dyDescent="0.2">
      <c r="A23" s="2" t="s">
        <v>88</v>
      </c>
      <c r="B23" s="1">
        <f t="shared" si="2"/>
        <v>1115</v>
      </c>
      <c r="C23" s="1">
        <v>834</v>
      </c>
      <c r="D23" s="1">
        <f t="shared" si="3"/>
        <v>85</v>
      </c>
      <c r="E23" s="1">
        <v>26</v>
      </c>
      <c r="F23" s="1">
        <v>170</v>
      </c>
      <c r="G23" s="1"/>
      <c r="H23" s="1">
        <f t="shared" si="1"/>
        <v>85</v>
      </c>
      <c r="I23" s="1">
        <v>8</v>
      </c>
      <c r="J23" s="1">
        <v>24</v>
      </c>
      <c r="K23" s="1">
        <v>20</v>
      </c>
      <c r="L23" s="1">
        <v>33</v>
      </c>
    </row>
    <row r="24" spans="1:12" x14ac:dyDescent="0.2">
      <c r="A24" s="2" t="s">
        <v>89</v>
      </c>
      <c r="B24" s="1">
        <f t="shared" si="2"/>
        <v>21</v>
      </c>
      <c r="C24" s="1">
        <v>19</v>
      </c>
      <c r="D24" s="1">
        <f t="shared" si="3"/>
        <v>1</v>
      </c>
      <c r="E24" s="1">
        <v>0</v>
      </c>
      <c r="F24" s="1">
        <v>1</v>
      </c>
      <c r="G24" s="1"/>
      <c r="H24" s="1">
        <f t="shared" si="1"/>
        <v>1</v>
      </c>
      <c r="I24" s="1">
        <v>0</v>
      </c>
      <c r="J24" s="1">
        <v>0</v>
      </c>
      <c r="K24" s="1">
        <v>1</v>
      </c>
      <c r="L24" s="1">
        <v>0</v>
      </c>
    </row>
    <row r="25" spans="1:12" x14ac:dyDescent="0.2">
      <c r="A25" s="2" t="s">
        <v>90</v>
      </c>
      <c r="B25" s="1">
        <f t="shared" si="2"/>
        <v>251</v>
      </c>
      <c r="C25" s="1">
        <v>68</v>
      </c>
      <c r="D25" s="1">
        <f t="shared" si="3"/>
        <v>41</v>
      </c>
      <c r="E25" s="1">
        <v>39</v>
      </c>
      <c r="F25" s="1">
        <v>103</v>
      </c>
      <c r="G25" s="1"/>
      <c r="H25" s="1">
        <f t="shared" si="1"/>
        <v>41</v>
      </c>
      <c r="I25" s="1">
        <v>2</v>
      </c>
      <c r="J25" s="1">
        <v>20</v>
      </c>
      <c r="K25" s="1">
        <v>7</v>
      </c>
      <c r="L25" s="1">
        <v>12</v>
      </c>
    </row>
    <row r="26" spans="1:12" x14ac:dyDescent="0.2">
      <c r="A26" s="2" t="s">
        <v>91</v>
      </c>
      <c r="B26" s="1">
        <f t="shared" si="2"/>
        <v>10528</v>
      </c>
      <c r="C26" s="1">
        <v>361</v>
      </c>
      <c r="D26" s="1">
        <f t="shared" si="3"/>
        <v>3344</v>
      </c>
      <c r="E26" s="1">
        <v>1369</v>
      </c>
      <c r="F26" s="1">
        <v>5454</v>
      </c>
      <c r="G26" s="1"/>
      <c r="H26" s="1">
        <f t="shared" si="1"/>
        <v>3344</v>
      </c>
      <c r="I26" s="1">
        <v>141</v>
      </c>
      <c r="J26" s="1">
        <v>920</v>
      </c>
      <c r="K26" s="1">
        <v>1829</v>
      </c>
      <c r="L26" s="1">
        <v>454</v>
      </c>
    </row>
    <row r="27" spans="1:12" x14ac:dyDescent="0.2">
      <c r="A27" s="12" t="s">
        <v>285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</row>
  </sheetData>
  <mergeCells count="1">
    <mergeCell ref="A27:L27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0354C1-6F05-4D30-976D-99B353B64BA8}">
  <dimension ref="A1:L26"/>
  <sheetViews>
    <sheetView view="pageBreakPreview" zoomScale="125" zoomScaleNormal="100" zoomScaleSheetLayoutView="125" workbookViewId="0">
      <selection activeCell="A2" sqref="A2"/>
    </sheetView>
  </sheetViews>
  <sheetFormatPr defaultRowHeight="10.199999999999999" x14ac:dyDescent="0.2"/>
  <cols>
    <col min="1" max="1" width="18.6640625" style="5" customWidth="1"/>
    <col min="2" max="12" width="5.5546875" style="5" customWidth="1"/>
    <col min="13" max="16384" width="8.88671875" style="5"/>
  </cols>
  <sheetData>
    <row r="1" spans="1:12" x14ac:dyDescent="0.2">
      <c r="A1" s="5" t="s">
        <v>298</v>
      </c>
    </row>
    <row r="2" spans="1:12" x14ac:dyDescent="0.2">
      <c r="A2" s="9"/>
      <c r="B2" s="10" t="s">
        <v>0</v>
      </c>
      <c r="C2" s="10" t="s">
        <v>80</v>
      </c>
      <c r="D2" s="10" t="s">
        <v>2</v>
      </c>
      <c r="E2" s="10" t="s">
        <v>286</v>
      </c>
      <c r="F2" s="10" t="s">
        <v>4</v>
      </c>
      <c r="G2" s="10"/>
      <c r="H2" s="10" t="s">
        <v>2</v>
      </c>
      <c r="I2" s="10" t="s">
        <v>5</v>
      </c>
      <c r="J2" s="10" t="s">
        <v>6</v>
      </c>
      <c r="K2" s="10" t="s">
        <v>7</v>
      </c>
      <c r="L2" s="11" t="s">
        <v>8</v>
      </c>
    </row>
    <row r="3" spans="1:12" x14ac:dyDescent="0.2">
      <c r="A3" s="2" t="s">
        <v>101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2" x14ac:dyDescent="0.2">
      <c r="A4" s="2" t="s">
        <v>102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2" x14ac:dyDescent="0.2">
      <c r="A5" s="2"/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2" x14ac:dyDescent="0.2">
      <c r="A6" s="2" t="s">
        <v>14</v>
      </c>
      <c r="B6" s="1">
        <f t="shared" ref="B6:B11" si="0">SUM(C6:F6)</f>
        <v>46177</v>
      </c>
      <c r="C6" s="1">
        <f>SUM(C7:C11)</f>
        <v>6760</v>
      </c>
      <c r="D6" s="1">
        <f t="shared" ref="D6:D11" si="1">H6</f>
        <v>25044</v>
      </c>
      <c r="E6" s="1">
        <f>SUM(E7:E11)</f>
        <v>9737</v>
      </c>
      <c r="F6" s="1">
        <f>SUM(F7:F11)</f>
        <v>4636</v>
      </c>
      <c r="G6" s="1"/>
      <c r="H6" s="1">
        <f t="shared" ref="H6:H11" si="2">SUM(I6:L6)</f>
        <v>25044</v>
      </c>
      <c r="I6" s="1">
        <f>SUM(I7:I11)</f>
        <v>1773</v>
      </c>
      <c r="J6" s="1">
        <f>SUM(J7:J11)</f>
        <v>7355</v>
      </c>
      <c r="K6" s="1">
        <f>SUM(K7:K11)</f>
        <v>12754</v>
      </c>
      <c r="L6" s="1">
        <f>SUM(L7:L11)</f>
        <v>3162</v>
      </c>
    </row>
    <row r="7" spans="1:12" x14ac:dyDescent="0.2">
      <c r="A7" s="2" t="s">
        <v>103</v>
      </c>
      <c r="B7" s="1">
        <f t="shared" si="0"/>
        <v>30280</v>
      </c>
      <c r="C7" s="1">
        <v>2886</v>
      </c>
      <c r="D7" s="1">
        <f t="shared" si="1"/>
        <v>18715</v>
      </c>
      <c r="E7" s="1">
        <v>6196</v>
      </c>
      <c r="F7" s="1">
        <v>2483</v>
      </c>
      <c r="G7" s="1"/>
      <c r="H7" s="1">
        <f t="shared" si="2"/>
        <v>18715</v>
      </c>
      <c r="I7" s="1">
        <v>1075</v>
      </c>
      <c r="J7" s="1">
        <v>5613</v>
      </c>
      <c r="K7" s="1">
        <v>9923</v>
      </c>
      <c r="L7" s="1">
        <v>2104</v>
      </c>
    </row>
    <row r="8" spans="1:12" x14ac:dyDescent="0.2">
      <c r="A8" s="2" t="s">
        <v>104</v>
      </c>
      <c r="B8" s="1">
        <f t="shared" si="0"/>
        <v>4643</v>
      </c>
      <c r="C8" s="1">
        <v>851</v>
      </c>
      <c r="D8" s="1">
        <f t="shared" si="1"/>
        <v>1935</v>
      </c>
      <c r="E8" s="1">
        <v>1274</v>
      </c>
      <c r="F8" s="1">
        <v>583</v>
      </c>
      <c r="G8" s="1"/>
      <c r="H8" s="1">
        <f t="shared" si="2"/>
        <v>1935</v>
      </c>
      <c r="I8" s="1">
        <v>182</v>
      </c>
      <c r="J8" s="1">
        <v>485</v>
      </c>
      <c r="K8" s="1">
        <v>1052</v>
      </c>
      <c r="L8" s="1">
        <v>216</v>
      </c>
    </row>
    <row r="9" spans="1:12" x14ac:dyDescent="0.2">
      <c r="A9" s="2" t="s">
        <v>105</v>
      </c>
      <c r="B9" s="1">
        <f t="shared" si="0"/>
        <v>6231</v>
      </c>
      <c r="C9" s="1">
        <v>1543</v>
      </c>
      <c r="D9" s="1">
        <f t="shared" si="1"/>
        <v>2394</v>
      </c>
      <c r="E9" s="1">
        <v>1503</v>
      </c>
      <c r="F9" s="1">
        <v>791</v>
      </c>
      <c r="G9" s="1"/>
      <c r="H9" s="1">
        <f t="shared" si="2"/>
        <v>2394</v>
      </c>
      <c r="I9" s="1">
        <v>202</v>
      </c>
      <c r="J9" s="1">
        <v>659</v>
      </c>
      <c r="K9" s="1">
        <v>1042</v>
      </c>
      <c r="L9" s="1">
        <v>491</v>
      </c>
    </row>
    <row r="10" spans="1:12" x14ac:dyDescent="0.2">
      <c r="A10" s="2" t="s">
        <v>106</v>
      </c>
      <c r="B10" s="1">
        <f t="shared" si="0"/>
        <v>3174</v>
      </c>
      <c r="C10" s="1">
        <v>716</v>
      </c>
      <c r="D10" s="1">
        <f t="shared" si="1"/>
        <v>1380</v>
      </c>
      <c r="E10" s="1">
        <v>549</v>
      </c>
      <c r="F10" s="1">
        <v>529</v>
      </c>
      <c r="G10" s="1"/>
      <c r="H10" s="1">
        <f t="shared" si="2"/>
        <v>1380</v>
      </c>
      <c r="I10" s="1">
        <v>220</v>
      </c>
      <c r="J10" s="1">
        <v>402</v>
      </c>
      <c r="K10" s="1">
        <v>513</v>
      </c>
      <c r="L10" s="1">
        <v>245</v>
      </c>
    </row>
    <row r="11" spans="1:12" x14ac:dyDescent="0.2">
      <c r="A11" s="2" t="s">
        <v>107</v>
      </c>
      <c r="B11" s="1">
        <f t="shared" si="0"/>
        <v>1849</v>
      </c>
      <c r="C11" s="1">
        <v>764</v>
      </c>
      <c r="D11" s="1">
        <f t="shared" si="1"/>
        <v>620</v>
      </c>
      <c r="E11" s="1">
        <v>215</v>
      </c>
      <c r="F11" s="1">
        <v>250</v>
      </c>
      <c r="G11" s="1"/>
      <c r="H11" s="1">
        <f t="shared" si="2"/>
        <v>620</v>
      </c>
      <c r="I11" s="1">
        <v>94</v>
      </c>
      <c r="J11" s="1">
        <v>196</v>
      </c>
      <c r="K11" s="1">
        <v>224</v>
      </c>
      <c r="L11" s="1">
        <v>106</v>
      </c>
    </row>
    <row r="12" spans="1:12" x14ac:dyDescent="0.2">
      <c r="A12" s="2" t="s">
        <v>288</v>
      </c>
      <c r="B12" s="3">
        <f>SUM(B9:B11)*100/B6</f>
        <v>24.371440327435735</v>
      </c>
      <c r="C12" s="3">
        <f t="shared" ref="C12:L12" si="3">SUM(C9:C11)*100/C6</f>
        <v>44.718934911242606</v>
      </c>
      <c r="D12" s="3">
        <f t="shared" si="3"/>
        <v>17.545120587765531</v>
      </c>
      <c r="E12" s="3">
        <f t="shared" si="3"/>
        <v>23.282325151484031</v>
      </c>
      <c r="F12" s="3">
        <f t="shared" si="3"/>
        <v>33.865401207937879</v>
      </c>
      <c r="G12" s="3"/>
      <c r="H12" s="3">
        <f t="shared" si="3"/>
        <v>17.545120587765531</v>
      </c>
      <c r="I12" s="3">
        <f t="shared" si="3"/>
        <v>29.103214890016922</v>
      </c>
      <c r="J12" s="3">
        <f t="shared" si="3"/>
        <v>17.090414683888511</v>
      </c>
      <c r="K12" s="3">
        <f t="shared" si="3"/>
        <v>13.948565156029481</v>
      </c>
      <c r="L12" s="3">
        <f t="shared" si="3"/>
        <v>26.628716002530044</v>
      </c>
    </row>
    <row r="13" spans="1:12" x14ac:dyDescent="0.2">
      <c r="A13" s="2" t="s">
        <v>289</v>
      </c>
      <c r="B13" s="3">
        <f>B11*100/B6</f>
        <v>4.0041579141130867</v>
      </c>
      <c r="C13" s="3">
        <f t="shared" ref="C13:L13" si="4">C11*100/C6</f>
        <v>11.301775147928995</v>
      </c>
      <c r="D13" s="3">
        <f t="shared" si="4"/>
        <v>2.4756428685513496</v>
      </c>
      <c r="E13" s="3">
        <f t="shared" si="4"/>
        <v>2.2080723015302453</v>
      </c>
      <c r="F13" s="3">
        <f t="shared" si="4"/>
        <v>5.392579810181191</v>
      </c>
      <c r="G13" s="3"/>
      <c r="H13" s="3">
        <f t="shared" si="4"/>
        <v>2.4756428685513496</v>
      </c>
      <c r="I13" s="3">
        <f t="shared" si="4"/>
        <v>5.3017484489565705</v>
      </c>
      <c r="J13" s="3">
        <f t="shared" si="4"/>
        <v>2.664853840924541</v>
      </c>
      <c r="K13" s="3">
        <f t="shared" si="4"/>
        <v>1.7563117453347969</v>
      </c>
      <c r="L13" s="3">
        <f t="shared" si="4"/>
        <v>3.3523086654016447</v>
      </c>
    </row>
    <row r="14" spans="1:12" x14ac:dyDescent="0.2">
      <c r="A14" s="2"/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1:12" x14ac:dyDescent="0.2">
      <c r="A15" s="2" t="s">
        <v>101</v>
      </c>
      <c r="B15" s="1"/>
      <c r="C15" s="1"/>
      <c r="D15" s="1"/>
      <c r="E15" s="1"/>
      <c r="F15" s="1"/>
      <c r="G15" s="1"/>
      <c r="H15" s="1"/>
      <c r="I15" s="1"/>
      <c r="J15" s="1"/>
      <c r="K15" s="1"/>
    </row>
    <row r="16" spans="1:12" x14ac:dyDescent="0.2">
      <c r="A16" s="2" t="s">
        <v>108</v>
      </c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1:12" x14ac:dyDescent="0.2">
      <c r="A17" s="2"/>
      <c r="B17" s="1"/>
      <c r="C17" s="1"/>
      <c r="D17" s="1"/>
      <c r="E17" s="1"/>
      <c r="F17" s="1"/>
      <c r="G17" s="1"/>
      <c r="H17" s="1"/>
      <c r="I17" s="1"/>
      <c r="J17" s="1"/>
      <c r="K17" s="1"/>
    </row>
    <row r="18" spans="1:12" x14ac:dyDescent="0.2">
      <c r="A18" s="2" t="s">
        <v>14</v>
      </c>
      <c r="B18" s="1">
        <f t="shared" ref="B18:B23" si="5">SUM(C18:F18)</f>
        <v>63072</v>
      </c>
      <c r="C18" s="1">
        <f>SUM(C19:C23)</f>
        <v>8882</v>
      </c>
      <c r="D18" s="1">
        <f t="shared" ref="D18:D23" si="6">H18</f>
        <v>34421</v>
      </c>
      <c r="E18" s="1">
        <f>SUM(E19:E23)</f>
        <v>13430</v>
      </c>
      <c r="F18" s="1">
        <f>SUM(F19:F23)</f>
        <v>6339</v>
      </c>
      <c r="G18" s="1"/>
      <c r="H18" s="1">
        <f t="shared" ref="H18:H23" si="7">SUM(I18:L18)</f>
        <v>34421</v>
      </c>
      <c r="I18" s="1">
        <f>SUM(I19:I23)</f>
        <v>2477</v>
      </c>
      <c r="J18" s="1">
        <f>SUM(J19:J23)</f>
        <v>10217</v>
      </c>
      <c r="K18" s="1">
        <f>SUM(K19:K23)</f>
        <v>17538</v>
      </c>
      <c r="L18" s="1">
        <f>SUM(L19:L23)</f>
        <v>4189</v>
      </c>
    </row>
    <row r="19" spans="1:12" x14ac:dyDescent="0.2">
      <c r="A19" s="2" t="s">
        <v>103</v>
      </c>
      <c r="B19" s="1">
        <f t="shared" si="5"/>
        <v>46634</v>
      </c>
      <c r="C19" s="1">
        <v>4795</v>
      </c>
      <c r="D19" s="1">
        <f t="shared" si="6"/>
        <v>27701</v>
      </c>
      <c r="E19" s="1">
        <v>10392</v>
      </c>
      <c r="F19" s="1">
        <v>3746</v>
      </c>
      <c r="G19" s="1"/>
      <c r="H19" s="1">
        <f t="shared" si="7"/>
        <v>27701</v>
      </c>
      <c r="I19" s="1">
        <v>1649</v>
      </c>
      <c r="J19" s="1">
        <v>8334</v>
      </c>
      <c r="K19" s="1">
        <v>14808</v>
      </c>
      <c r="L19" s="1">
        <v>2910</v>
      </c>
    </row>
    <row r="20" spans="1:12" x14ac:dyDescent="0.2">
      <c r="A20" s="2" t="s">
        <v>104</v>
      </c>
      <c r="B20" s="1">
        <f t="shared" si="5"/>
        <v>10042</v>
      </c>
      <c r="C20" s="1">
        <v>2381</v>
      </c>
      <c r="D20" s="1">
        <f t="shared" si="6"/>
        <v>4024</v>
      </c>
      <c r="E20" s="1">
        <v>2142</v>
      </c>
      <c r="F20" s="1">
        <v>1495</v>
      </c>
      <c r="G20" s="1"/>
      <c r="H20" s="1">
        <f t="shared" si="7"/>
        <v>4024</v>
      </c>
      <c r="I20" s="1">
        <v>370</v>
      </c>
      <c r="J20" s="1">
        <v>1105</v>
      </c>
      <c r="K20" s="1">
        <v>1723</v>
      </c>
      <c r="L20" s="1">
        <v>826</v>
      </c>
    </row>
    <row r="21" spans="1:12" x14ac:dyDescent="0.2">
      <c r="A21" s="2" t="s">
        <v>105</v>
      </c>
      <c r="B21" s="1">
        <f t="shared" si="5"/>
        <v>4429</v>
      </c>
      <c r="C21" s="1">
        <v>906</v>
      </c>
      <c r="D21" s="1">
        <f t="shared" si="6"/>
        <v>2021</v>
      </c>
      <c r="E21" s="1">
        <v>667</v>
      </c>
      <c r="F21" s="1">
        <v>835</v>
      </c>
      <c r="G21" s="1"/>
      <c r="H21" s="1">
        <f t="shared" si="7"/>
        <v>2021</v>
      </c>
      <c r="I21" s="1">
        <v>351</v>
      </c>
      <c r="J21" s="1">
        <v>562</v>
      </c>
      <c r="K21" s="1">
        <v>769</v>
      </c>
      <c r="L21" s="1">
        <v>339</v>
      </c>
    </row>
    <row r="22" spans="1:12" x14ac:dyDescent="0.2">
      <c r="A22" s="2" t="s">
        <v>106</v>
      </c>
      <c r="B22" s="1">
        <f t="shared" si="5"/>
        <v>1316</v>
      </c>
      <c r="C22" s="1">
        <v>515</v>
      </c>
      <c r="D22" s="1">
        <f t="shared" si="6"/>
        <v>457</v>
      </c>
      <c r="E22" s="1">
        <v>146</v>
      </c>
      <c r="F22" s="1">
        <v>198</v>
      </c>
      <c r="G22" s="1"/>
      <c r="H22" s="1">
        <f t="shared" si="7"/>
        <v>457</v>
      </c>
      <c r="I22" s="1">
        <v>64</v>
      </c>
      <c r="J22" s="1">
        <v>148</v>
      </c>
      <c r="K22" s="1">
        <v>177</v>
      </c>
      <c r="L22" s="1">
        <v>68</v>
      </c>
    </row>
    <row r="23" spans="1:12" x14ac:dyDescent="0.2">
      <c r="A23" s="2" t="s">
        <v>107</v>
      </c>
      <c r="B23" s="1">
        <f t="shared" si="5"/>
        <v>651</v>
      </c>
      <c r="C23" s="1">
        <v>285</v>
      </c>
      <c r="D23" s="1">
        <f t="shared" si="6"/>
        <v>218</v>
      </c>
      <c r="E23" s="1">
        <v>83</v>
      </c>
      <c r="F23" s="1">
        <v>65</v>
      </c>
      <c r="G23" s="1"/>
      <c r="H23" s="1">
        <f t="shared" si="7"/>
        <v>218</v>
      </c>
      <c r="I23" s="1">
        <v>43</v>
      </c>
      <c r="J23" s="1">
        <v>68</v>
      </c>
      <c r="K23" s="1">
        <v>61</v>
      </c>
      <c r="L23" s="1">
        <v>46</v>
      </c>
    </row>
    <row r="24" spans="1:12" x14ac:dyDescent="0.2">
      <c r="A24" s="2" t="s">
        <v>288</v>
      </c>
      <c r="B24" s="3">
        <f>SUM(B21:B23)*100/B18</f>
        <v>10.140791476407914</v>
      </c>
      <c r="C24" s="3">
        <f t="shared" ref="C24" si="8">SUM(C21:C23)*100/C18</f>
        <v>19.207385723936049</v>
      </c>
      <c r="D24" s="3">
        <f t="shared" ref="D24" si="9">SUM(D21:D23)*100/D18</f>
        <v>7.8324278783300896</v>
      </c>
      <c r="E24" s="3">
        <f t="shared" ref="E24" si="10">SUM(E21:E23)*100/E18</f>
        <v>6.6716306775874905</v>
      </c>
      <c r="F24" s="3">
        <f t="shared" ref="F24" si="11">SUM(F21:F23)*100/F18</f>
        <v>17.321344060577378</v>
      </c>
      <c r="G24" s="3"/>
      <c r="H24" s="3">
        <f t="shared" ref="H24" si="12">SUM(H21:H23)*100/H18</f>
        <v>7.8324278783300896</v>
      </c>
      <c r="I24" s="3">
        <f t="shared" ref="I24" si="13">SUM(I21:I23)*100/I18</f>
        <v>18.490109002825999</v>
      </c>
      <c r="J24" s="3">
        <f t="shared" ref="J24" si="14">SUM(J21:J23)*100/J18</f>
        <v>7.6147597142018206</v>
      </c>
      <c r="K24" s="3">
        <f t="shared" ref="K24" si="15">SUM(K21:K23)*100/K18</f>
        <v>5.741817767134223</v>
      </c>
      <c r="L24" s="3">
        <f t="shared" ref="L24" si="16">SUM(L21:L23)*100/L18</f>
        <v>10.814036762950584</v>
      </c>
    </row>
    <row r="25" spans="1:12" x14ac:dyDescent="0.2">
      <c r="A25" s="2" t="s">
        <v>289</v>
      </c>
      <c r="B25" s="3">
        <f>B23*100/B18</f>
        <v>1.0321537290715372</v>
      </c>
      <c r="C25" s="3">
        <f t="shared" ref="C25:L25" si="17">C23*100/C18</f>
        <v>3.2087367709975232</v>
      </c>
      <c r="D25" s="3">
        <f t="shared" si="17"/>
        <v>0.6333343017344063</v>
      </c>
      <c r="E25" s="3">
        <f t="shared" si="17"/>
        <v>0.61801935964259125</v>
      </c>
      <c r="F25" s="3">
        <f t="shared" si="17"/>
        <v>1.0253983278119578</v>
      </c>
      <c r="G25" s="3"/>
      <c r="H25" s="3">
        <f t="shared" si="17"/>
        <v>0.6333343017344063</v>
      </c>
      <c r="I25" s="3">
        <f t="shared" si="17"/>
        <v>1.7359709325797335</v>
      </c>
      <c r="J25" s="3">
        <f t="shared" si="17"/>
        <v>0.66555740432612309</v>
      </c>
      <c r="K25" s="3">
        <f t="shared" si="17"/>
        <v>0.34781617060098075</v>
      </c>
      <c r="L25" s="3">
        <f t="shared" si="17"/>
        <v>1.0981141083790882</v>
      </c>
    </row>
    <row r="26" spans="1:12" x14ac:dyDescent="0.2">
      <c r="A26" s="12" t="s">
        <v>285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</row>
  </sheetData>
  <mergeCells count="1">
    <mergeCell ref="A26:L26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2B1B74-8A42-4B56-835E-8836E9D3C5A5}">
  <dimension ref="A1:L32"/>
  <sheetViews>
    <sheetView tabSelected="1" view="pageBreakPreview" zoomScale="125" zoomScaleNormal="100" zoomScaleSheetLayoutView="125" workbookViewId="0">
      <selection activeCell="A2" sqref="A2"/>
    </sheetView>
  </sheetViews>
  <sheetFormatPr defaultRowHeight="10.199999999999999" x14ac:dyDescent="0.2"/>
  <cols>
    <col min="1" max="1" width="18.6640625" style="5" customWidth="1"/>
    <col min="2" max="12" width="5.5546875" style="5" customWidth="1"/>
    <col min="13" max="16384" width="8.88671875" style="5"/>
  </cols>
  <sheetData>
    <row r="1" spans="1:12" x14ac:dyDescent="0.2">
      <c r="A1" s="5" t="s">
        <v>299</v>
      </c>
    </row>
    <row r="2" spans="1:12" x14ac:dyDescent="0.2">
      <c r="A2" s="9" t="s">
        <v>109</v>
      </c>
      <c r="B2" s="10" t="s">
        <v>0</v>
      </c>
      <c r="C2" s="10" t="s">
        <v>80</v>
      </c>
      <c r="D2" s="10" t="s">
        <v>2</v>
      </c>
      <c r="E2" s="10" t="s">
        <v>286</v>
      </c>
      <c r="F2" s="10" t="s">
        <v>4</v>
      </c>
      <c r="G2" s="10"/>
      <c r="H2" s="10" t="s">
        <v>2</v>
      </c>
      <c r="I2" s="10" t="s">
        <v>5</v>
      </c>
      <c r="J2" s="10" t="s">
        <v>6</v>
      </c>
      <c r="K2" s="10" t="s">
        <v>7</v>
      </c>
      <c r="L2" s="11" t="s">
        <v>8</v>
      </c>
    </row>
    <row r="3" spans="1:12" x14ac:dyDescent="0.2">
      <c r="A3" s="2" t="s">
        <v>110</v>
      </c>
      <c r="B3" s="1">
        <v>51120</v>
      </c>
      <c r="C3" s="1">
        <v>9192</v>
      </c>
      <c r="D3" s="1">
        <v>25740</v>
      </c>
      <c r="E3" s="1">
        <v>10664</v>
      </c>
      <c r="F3" s="1">
        <v>5524</v>
      </c>
      <c r="G3" s="1"/>
      <c r="H3" s="1">
        <v>25740</v>
      </c>
      <c r="I3" s="1">
        <v>1964</v>
      </c>
      <c r="J3" s="1">
        <v>7764</v>
      </c>
      <c r="K3" s="1">
        <v>12692</v>
      </c>
      <c r="L3" s="1">
        <v>3320</v>
      </c>
    </row>
    <row r="4" spans="1:12" x14ac:dyDescent="0.2">
      <c r="A4" s="2" t="s">
        <v>92</v>
      </c>
      <c r="B4" s="1">
        <v>19</v>
      </c>
      <c r="C4" s="1">
        <v>13</v>
      </c>
      <c r="D4" s="1">
        <v>4</v>
      </c>
      <c r="E4" s="1">
        <v>0</v>
      </c>
      <c r="F4" s="1">
        <v>2</v>
      </c>
      <c r="G4" s="1"/>
      <c r="H4" s="1">
        <v>4</v>
      </c>
      <c r="I4" s="1">
        <v>1</v>
      </c>
      <c r="J4" s="1">
        <v>0</v>
      </c>
      <c r="K4" s="1">
        <v>2</v>
      </c>
      <c r="L4" s="1">
        <v>1</v>
      </c>
    </row>
    <row r="5" spans="1:12" x14ac:dyDescent="0.2">
      <c r="A5" s="2" t="s">
        <v>111</v>
      </c>
      <c r="B5" s="1">
        <v>16068</v>
      </c>
      <c r="C5" s="1">
        <v>3995</v>
      </c>
      <c r="D5" s="1">
        <v>6877</v>
      </c>
      <c r="E5" s="1">
        <v>3294</v>
      </c>
      <c r="F5" s="1">
        <v>1902</v>
      </c>
      <c r="G5" s="1"/>
      <c r="H5" s="1">
        <v>6877</v>
      </c>
      <c r="I5" s="1">
        <v>567</v>
      </c>
      <c r="J5" s="1">
        <v>2174</v>
      </c>
      <c r="K5" s="1">
        <v>3083</v>
      </c>
      <c r="L5" s="1">
        <v>1053</v>
      </c>
    </row>
    <row r="6" spans="1:12" x14ac:dyDescent="0.2">
      <c r="A6" s="2" t="s">
        <v>290</v>
      </c>
      <c r="B6" s="3">
        <f>B5*100/B3</f>
        <v>31.431924882629108</v>
      </c>
      <c r="C6" s="3">
        <f t="shared" ref="C6:L6" si="0">C5*100/C3</f>
        <v>43.461705831157531</v>
      </c>
      <c r="D6" s="3">
        <f t="shared" si="0"/>
        <v>26.717171717171716</v>
      </c>
      <c r="E6" s="3">
        <f t="shared" si="0"/>
        <v>30.888972243060767</v>
      </c>
      <c r="F6" s="3">
        <f t="shared" si="0"/>
        <v>34.431571325126718</v>
      </c>
      <c r="G6" s="3"/>
      <c r="H6" s="3">
        <f t="shared" si="0"/>
        <v>26.717171717171716</v>
      </c>
      <c r="I6" s="3">
        <f t="shared" si="0"/>
        <v>28.869653767820775</v>
      </c>
      <c r="J6" s="3">
        <f t="shared" si="0"/>
        <v>28.001030396702731</v>
      </c>
      <c r="K6" s="3">
        <f t="shared" si="0"/>
        <v>24.290891900409708</v>
      </c>
      <c r="L6" s="3">
        <f t="shared" si="0"/>
        <v>31.716867469879517</v>
      </c>
    </row>
    <row r="7" spans="1:12" x14ac:dyDescent="0.2">
      <c r="A7" s="2" t="s">
        <v>112</v>
      </c>
      <c r="B7" s="1">
        <v>14519</v>
      </c>
      <c r="C7" s="1">
        <v>3902</v>
      </c>
      <c r="D7" s="1">
        <v>5968</v>
      </c>
      <c r="E7" s="1">
        <v>2839</v>
      </c>
      <c r="F7" s="1">
        <v>1810</v>
      </c>
      <c r="G7" s="1"/>
      <c r="H7" s="1">
        <v>5968</v>
      </c>
      <c r="I7" s="1">
        <v>558</v>
      </c>
      <c r="J7" s="1">
        <v>1938</v>
      </c>
      <c r="K7" s="1">
        <v>2562</v>
      </c>
      <c r="L7" s="1">
        <v>910</v>
      </c>
    </row>
    <row r="8" spans="1:12" x14ac:dyDescent="0.2">
      <c r="A8" s="2" t="s">
        <v>113</v>
      </c>
      <c r="B8" s="1">
        <v>1549</v>
      </c>
      <c r="C8" s="1">
        <v>93</v>
      </c>
      <c r="D8" s="1">
        <v>909</v>
      </c>
      <c r="E8" s="1">
        <v>455</v>
      </c>
      <c r="F8" s="1">
        <v>92</v>
      </c>
      <c r="G8" s="1"/>
      <c r="H8" s="1">
        <v>909</v>
      </c>
      <c r="I8" s="1">
        <v>9</v>
      </c>
      <c r="J8" s="1">
        <v>236</v>
      </c>
      <c r="K8" s="1">
        <v>521</v>
      </c>
      <c r="L8" s="1">
        <v>143</v>
      </c>
    </row>
    <row r="9" spans="1:12" x14ac:dyDescent="0.2">
      <c r="A9" s="2" t="s">
        <v>290</v>
      </c>
      <c r="B9" s="3">
        <f>B8*100/B5</f>
        <v>9.6402788150360958</v>
      </c>
      <c r="C9" s="3">
        <f t="shared" ref="C9:L9" si="1">C8*100/C5</f>
        <v>2.327909887359199</v>
      </c>
      <c r="D9" s="3">
        <f t="shared" si="1"/>
        <v>13.21797295332267</v>
      </c>
      <c r="E9" s="3">
        <f t="shared" si="1"/>
        <v>13.812993321190042</v>
      </c>
      <c r="F9" s="3">
        <f t="shared" si="1"/>
        <v>4.8370136698212409</v>
      </c>
      <c r="G9" s="3"/>
      <c r="H9" s="3">
        <f t="shared" si="1"/>
        <v>13.21797295332267</v>
      </c>
      <c r="I9" s="3">
        <f t="shared" si="1"/>
        <v>1.5873015873015872</v>
      </c>
      <c r="J9" s="3">
        <f t="shared" si="1"/>
        <v>10.855565777368906</v>
      </c>
      <c r="K9" s="3">
        <f t="shared" si="1"/>
        <v>16.89912422964645</v>
      </c>
      <c r="L9" s="3">
        <f t="shared" si="1"/>
        <v>13.580246913580247</v>
      </c>
    </row>
    <row r="10" spans="1:12" x14ac:dyDescent="0.2">
      <c r="A10" s="2" t="s">
        <v>114</v>
      </c>
      <c r="B10" s="1">
        <v>18965</v>
      </c>
      <c r="C10" s="1">
        <v>1189</v>
      </c>
      <c r="D10" s="1">
        <v>11982</v>
      </c>
      <c r="E10" s="1">
        <v>4076</v>
      </c>
      <c r="F10" s="1">
        <v>1718</v>
      </c>
      <c r="G10" s="1"/>
      <c r="H10" s="1">
        <v>11982</v>
      </c>
      <c r="I10" s="1">
        <v>829</v>
      </c>
      <c r="J10" s="1">
        <v>3416</v>
      </c>
      <c r="K10" s="1">
        <v>6524</v>
      </c>
      <c r="L10" s="1">
        <v>1213</v>
      </c>
    </row>
    <row r="11" spans="1:12" x14ac:dyDescent="0.2">
      <c r="A11" s="2"/>
      <c r="B11" s="1"/>
      <c r="C11" s="1"/>
      <c r="D11" s="1">
        <v>0</v>
      </c>
      <c r="E11" s="1"/>
      <c r="F11" s="1"/>
      <c r="G11" s="1"/>
      <c r="H11" s="1"/>
      <c r="I11" s="1"/>
      <c r="J11" s="1"/>
      <c r="K11" s="1"/>
      <c r="L11" s="1"/>
    </row>
    <row r="12" spans="1:12" x14ac:dyDescent="0.2">
      <c r="A12" s="2" t="s">
        <v>115</v>
      </c>
      <c r="B12" s="1">
        <v>33774</v>
      </c>
      <c r="C12" s="1">
        <v>4402</v>
      </c>
      <c r="D12" s="1">
        <v>18739</v>
      </c>
      <c r="E12" s="1">
        <v>7289</v>
      </c>
      <c r="F12" s="1">
        <v>3344</v>
      </c>
      <c r="G12" s="1"/>
      <c r="H12" s="1">
        <v>18739</v>
      </c>
      <c r="I12" s="1">
        <v>1333</v>
      </c>
      <c r="J12" s="1">
        <v>5569</v>
      </c>
      <c r="K12" s="1">
        <v>9589</v>
      </c>
      <c r="L12" s="1">
        <v>2248</v>
      </c>
    </row>
    <row r="13" spans="1:12" x14ac:dyDescent="0.2">
      <c r="A13" s="2" t="s">
        <v>92</v>
      </c>
      <c r="B13" s="1">
        <v>7</v>
      </c>
      <c r="C13" s="1">
        <v>0</v>
      </c>
      <c r="D13" s="1">
        <v>1</v>
      </c>
      <c r="E13" s="1">
        <v>0</v>
      </c>
      <c r="F13" s="1">
        <v>6</v>
      </c>
      <c r="G13" s="1"/>
      <c r="H13" s="1">
        <v>1</v>
      </c>
      <c r="I13" s="1">
        <v>0</v>
      </c>
      <c r="J13" s="1">
        <v>0</v>
      </c>
      <c r="K13" s="1">
        <v>1</v>
      </c>
      <c r="L13" s="1">
        <v>0</v>
      </c>
    </row>
    <row r="14" spans="1:12" x14ac:dyDescent="0.2">
      <c r="A14" s="2" t="s">
        <v>111</v>
      </c>
      <c r="B14" s="1">
        <f>B16+B17</f>
        <v>7107</v>
      </c>
      <c r="C14" s="1">
        <f t="shared" ref="C14:L14" si="2">C16+C17</f>
        <v>2094</v>
      </c>
      <c r="D14" s="1">
        <f t="shared" si="2"/>
        <v>2916</v>
      </c>
      <c r="E14" s="1">
        <f t="shared" si="2"/>
        <v>1111</v>
      </c>
      <c r="F14" s="1">
        <f t="shared" si="2"/>
        <v>986</v>
      </c>
      <c r="G14" s="1"/>
      <c r="H14" s="1">
        <f t="shared" si="2"/>
        <v>2916</v>
      </c>
      <c r="I14" s="1">
        <f t="shared" si="2"/>
        <v>121</v>
      </c>
      <c r="J14" s="1">
        <f t="shared" si="2"/>
        <v>933</v>
      </c>
      <c r="K14" s="1">
        <f t="shared" si="2"/>
        <v>1446</v>
      </c>
      <c r="L14" s="1">
        <f t="shared" si="2"/>
        <v>416</v>
      </c>
    </row>
    <row r="15" spans="1:12" x14ac:dyDescent="0.2">
      <c r="A15" s="2" t="s">
        <v>290</v>
      </c>
      <c r="B15" s="3">
        <f>B14*100/B12</f>
        <v>21.04281399893409</v>
      </c>
      <c r="C15" s="3">
        <f t="shared" ref="C15" si="3">C14*100/C12</f>
        <v>47.569286687869152</v>
      </c>
      <c r="D15" s="3">
        <f t="shared" ref="D15" si="4">D14*100/D12</f>
        <v>15.561129195794866</v>
      </c>
      <c r="E15" s="3">
        <f t="shared" ref="E15" si="5">E14*100/E12</f>
        <v>15.24214569899849</v>
      </c>
      <c r="F15" s="3">
        <f t="shared" ref="F15" si="6">F14*100/F12</f>
        <v>29.485645933014354</v>
      </c>
      <c r="G15" s="3"/>
      <c r="H15" s="3">
        <f t="shared" ref="H15" si="7">H14*100/H12</f>
        <v>15.561129195794866</v>
      </c>
      <c r="I15" s="3">
        <f t="shared" ref="I15" si="8">I14*100/I12</f>
        <v>9.077269317329332</v>
      </c>
      <c r="J15" s="3">
        <f t="shared" ref="J15" si="9">J14*100/J12</f>
        <v>16.753456634943436</v>
      </c>
      <c r="K15" s="3">
        <f t="shared" ref="K15" si="10">K14*100/K12</f>
        <v>15.079778913338201</v>
      </c>
      <c r="L15" s="3">
        <f t="shared" ref="L15" si="11">L14*100/L12</f>
        <v>18.505338078291814</v>
      </c>
    </row>
    <row r="16" spans="1:12" x14ac:dyDescent="0.2">
      <c r="A16" s="2" t="s">
        <v>112</v>
      </c>
      <c r="B16" s="1">
        <v>5981</v>
      </c>
      <c r="C16" s="1">
        <v>2039</v>
      </c>
      <c r="D16" s="1">
        <v>2152</v>
      </c>
      <c r="E16" s="1">
        <v>855</v>
      </c>
      <c r="F16" s="1">
        <v>935</v>
      </c>
      <c r="G16" s="1"/>
      <c r="H16" s="1">
        <v>2152</v>
      </c>
      <c r="I16" s="1">
        <v>100</v>
      </c>
      <c r="J16" s="1">
        <v>719</v>
      </c>
      <c r="K16" s="1">
        <v>1019</v>
      </c>
      <c r="L16" s="1">
        <v>314</v>
      </c>
    </row>
    <row r="17" spans="1:12" x14ac:dyDescent="0.2">
      <c r="A17" s="2" t="s">
        <v>113</v>
      </c>
      <c r="B17" s="1">
        <v>1126</v>
      </c>
      <c r="C17" s="1">
        <v>55</v>
      </c>
      <c r="D17" s="1">
        <v>764</v>
      </c>
      <c r="E17" s="1">
        <v>256</v>
      </c>
      <c r="F17" s="1">
        <v>51</v>
      </c>
      <c r="G17" s="1"/>
      <c r="H17" s="1">
        <v>764</v>
      </c>
      <c r="I17" s="1">
        <v>21</v>
      </c>
      <c r="J17" s="1">
        <v>214</v>
      </c>
      <c r="K17" s="1">
        <v>427</v>
      </c>
      <c r="L17" s="1">
        <v>102</v>
      </c>
    </row>
    <row r="18" spans="1:12" x14ac:dyDescent="0.2">
      <c r="A18" s="2" t="s">
        <v>290</v>
      </c>
      <c r="B18" s="3">
        <f>B17*100/B14</f>
        <v>15.843534543407907</v>
      </c>
      <c r="C18" s="3">
        <f t="shared" ref="C18" si="12">C17*100/C14</f>
        <v>2.6265520534861508</v>
      </c>
      <c r="D18" s="3">
        <f t="shared" ref="D18" si="13">D17*100/D14</f>
        <v>26.200274348422496</v>
      </c>
      <c r="E18" s="3">
        <f t="shared" ref="E18" si="14">E17*100/E14</f>
        <v>23.042304230423042</v>
      </c>
      <c r="F18" s="3">
        <f t="shared" ref="F18" si="15">F17*100/F14</f>
        <v>5.1724137931034484</v>
      </c>
      <c r="G18" s="3"/>
      <c r="H18" s="3">
        <f t="shared" ref="H18" si="16">H17*100/H14</f>
        <v>26.200274348422496</v>
      </c>
      <c r="I18" s="3">
        <f t="shared" ref="I18" si="17">I17*100/I14</f>
        <v>17.355371900826448</v>
      </c>
      <c r="J18" s="3">
        <f t="shared" ref="J18" si="18">J17*100/J14</f>
        <v>22.936763129689176</v>
      </c>
      <c r="K18" s="3">
        <f t="shared" ref="K18" si="19">K17*100/K14</f>
        <v>29.529737206085755</v>
      </c>
      <c r="L18" s="3">
        <f t="shared" ref="L18" si="20">L17*100/L14</f>
        <v>24.51923076923077</v>
      </c>
    </row>
    <row r="19" spans="1:12" x14ac:dyDescent="0.2">
      <c r="A19" s="2" t="s">
        <v>114</v>
      </c>
      <c r="B19" s="1">
        <v>26660</v>
      </c>
      <c r="C19" s="1">
        <v>2308</v>
      </c>
      <c r="D19" s="1">
        <v>15822</v>
      </c>
      <c r="E19" s="1">
        <v>6178</v>
      </c>
      <c r="F19" s="1">
        <v>2352</v>
      </c>
      <c r="G19" s="1"/>
      <c r="H19" s="1">
        <v>15822</v>
      </c>
      <c r="I19" s="1">
        <v>1212</v>
      </c>
      <c r="J19" s="1">
        <v>4636</v>
      </c>
      <c r="K19" s="1">
        <v>8142</v>
      </c>
      <c r="L19" s="1">
        <v>1832</v>
      </c>
    </row>
    <row r="20" spans="1:12" x14ac:dyDescent="0.2">
      <c r="A20" s="2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2" x14ac:dyDescent="0.2">
      <c r="A21" s="2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2" x14ac:dyDescent="0.2">
      <c r="A22" s="2" t="s">
        <v>116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2" x14ac:dyDescent="0.2">
      <c r="A23" s="2" t="s">
        <v>117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2" x14ac:dyDescent="0.2">
      <c r="A24" s="2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2" x14ac:dyDescent="0.2">
      <c r="A25" s="2" t="s">
        <v>10</v>
      </c>
      <c r="B25" s="1">
        <f>SUM(C25:F25)</f>
        <v>21644</v>
      </c>
      <c r="C25" s="1">
        <f>SUM(C26:C31)</f>
        <v>2782</v>
      </c>
      <c r="D25" s="1">
        <f>H25</f>
        <v>11822</v>
      </c>
      <c r="E25" s="1">
        <f>SUM(E26:E31)</f>
        <v>4934</v>
      </c>
      <c r="F25" s="1">
        <f>SUM(F26:F31)</f>
        <v>2106</v>
      </c>
      <c r="G25" s="1"/>
      <c r="H25" s="1">
        <f>SUM(I25:L25)</f>
        <v>11822</v>
      </c>
      <c r="I25" s="1">
        <f>SUM(I26:I31)</f>
        <v>823</v>
      </c>
      <c r="J25" s="1">
        <f>SUM(J26:J31)</f>
        <v>3785</v>
      </c>
      <c r="K25" s="1">
        <f>SUM(K26:K31)</f>
        <v>5722</v>
      </c>
      <c r="L25" s="1">
        <f>SUM(L26:L31)</f>
        <v>1492</v>
      </c>
    </row>
    <row r="26" spans="1:12" x14ac:dyDescent="0.2">
      <c r="A26" s="2" t="s">
        <v>118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2" x14ac:dyDescent="0.2">
      <c r="A27" s="2" t="s">
        <v>119</v>
      </c>
      <c r="B27" s="1">
        <f>SUM(C27:F27)</f>
        <v>3155</v>
      </c>
      <c r="C27" s="1">
        <v>873</v>
      </c>
      <c r="D27" s="1">
        <f>H27</f>
        <v>1313</v>
      </c>
      <c r="E27" s="1">
        <v>586</v>
      </c>
      <c r="F27" s="1">
        <v>383</v>
      </c>
      <c r="G27" s="1"/>
      <c r="H27" s="1">
        <f>SUM(I27:L27)</f>
        <v>1313</v>
      </c>
      <c r="I27" s="1">
        <v>60</v>
      </c>
      <c r="J27" s="1">
        <v>466</v>
      </c>
      <c r="K27" s="1">
        <v>619</v>
      </c>
      <c r="L27" s="1">
        <v>168</v>
      </c>
    </row>
    <row r="28" spans="1:12" x14ac:dyDescent="0.2">
      <c r="A28" s="2" t="s">
        <v>120</v>
      </c>
      <c r="B28" s="1">
        <f>SUM(C28:F28)</f>
        <v>12240</v>
      </c>
      <c r="C28" s="1">
        <v>957</v>
      </c>
      <c r="D28" s="1">
        <f>H28</f>
        <v>7271</v>
      </c>
      <c r="E28" s="1">
        <v>3181</v>
      </c>
      <c r="F28" s="1">
        <v>831</v>
      </c>
      <c r="G28" s="1"/>
      <c r="H28" s="1">
        <f>SUM(I28:L28)</f>
        <v>7271</v>
      </c>
      <c r="I28" s="1">
        <v>557</v>
      </c>
      <c r="J28" s="1">
        <v>2269</v>
      </c>
      <c r="K28" s="1">
        <v>3620</v>
      </c>
      <c r="L28" s="1">
        <v>825</v>
      </c>
    </row>
    <row r="29" spans="1:12" x14ac:dyDescent="0.2">
      <c r="A29" s="2" t="s">
        <v>121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2" x14ac:dyDescent="0.2">
      <c r="A30" s="2" t="s">
        <v>119</v>
      </c>
      <c r="B30" s="1">
        <f>SUM(C30:F30)</f>
        <v>1477</v>
      </c>
      <c r="C30" s="1">
        <v>436</v>
      </c>
      <c r="D30" s="1">
        <f>H30</f>
        <v>524</v>
      </c>
      <c r="E30" s="1">
        <v>244</v>
      </c>
      <c r="F30" s="1">
        <v>273</v>
      </c>
      <c r="G30" s="1"/>
      <c r="H30" s="1">
        <f>SUM(I30:L30)</f>
        <v>524</v>
      </c>
      <c r="I30" s="1">
        <v>24</v>
      </c>
      <c r="J30" s="1">
        <v>175</v>
      </c>
      <c r="K30" s="1">
        <v>225</v>
      </c>
      <c r="L30" s="1">
        <v>100</v>
      </c>
    </row>
    <row r="31" spans="1:12" x14ac:dyDescent="0.2">
      <c r="A31" s="2" t="s">
        <v>120</v>
      </c>
      <c r="B31" s="1">
        <f>SUM(C31:F31)</f>
        <v>4772</v>
      </c>
      <c r="C31" s="1">
        <v>516</v>
      </c>
      <c r="D31" s="1">
        <f>H31</f>
        <v>2714</v>
      </c>
      <c r="E31" s="1">
        <v>923</v>
      </c>
      <c r="F31" s="1">
        <v>619</v>
      </c>
      <c r="G31" s="1"/>
      <c r="H31" s="1">
        <f>SUM(I31:L31)</f>
        <v>2714</v>
      </c>
      <c r="I31" s="1">
        <v>182</v>
      </c>
      <c r="J31" s="1">
        <v>875</v>
      </c>
      <c r="K31" s="1">
        <v>1258</v>
      </c>
      <c r="L31" s="1">
        <v>399</v>
      </c>
    </row>
    <row r="32" spans="1:12" x14ac:dyDescent="0.2">
      <c r="A32" s="12" t="s">
        <v>285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</row>
  </sheetData>
  <mergeCells count="1">
    <mergeCell ref="A32:L3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22</vt:i4>
      </vt:variant>
    </vt:vector>
  </HeadingPairs>
  <TitlesOfParts>
    <vt:vector size="22" baseType="lpstr">
      <vt:lpstr>TTPI 1980 STF3</vt:lpstr>
      <vt:lpstr>Persons per HH</vt:lpstr>
      <vt:lpstr>HH &amp; Relat</vt:lpstr>
      <vt:lpstr>Marital Status</vt:lpstr>
      <vt:lpstr>Ethnicity</vt:lpstr>
      <vt:lpstr>Birthplace</vt:lpstr>
      <vt:lpstr>Res in 1975</vt:lpstr>
      <vt:lpstr>Educ attn</vt:lpstr>
      <vt:lpstr>Work last week</vt:lpstr>
      <vt:lpstr>LFP Sex</vt:lpstr>
      <vt:lpstr>work 16-19</vt:lpstr>
      <vt:lpstr>Industry</vt:lpstr>
      <vt:lpstr>Occupation</vt:lpstr>
      <vt:lpstr>Class of worker</vt:lpstr>
      <vt:lpstr>Work in 1979</vt:lpstr>
      <vt:lpstr>Unemployment</vt:lpstr>
      <vt:lpstr>HH Income</vt:lpstr>
      <vt:lpstr>Income type</vt:lpstr>
      <vt:lpstr>Family income</vt:lpstr>
      <vt:lpstr>Workers in family</vt:lpstr>
      <vt:lpstr>Person income</vt:lpstr>
      <vt:lpstr>Unrelated income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Levin</dc:creator>
  <cp:lastModifiedBy>Michael Levin</cp:lastModifiedBy>
  <dcterms:created xsi:type="dcterms:W3CDTF">2019-05-01T03:06:50Z</dcterms:created>
  <dcterms:modified xsi:type="dcterms:W3CDTF">2019-11-07T19:09:22Z</dcterms:modified>
</cp:coreProperties>
</file>