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F:\Pacificweb\WEBSITE\Palau\Palau1990\"/>
    </mc:Choice>
  </mc:AlternateContent>
  <xr:revisionPtr revIDLastSave="0" documentId="13_ncr:1_{6D76E9DC-7D8B-4476-8AC3-3AF8304D9C20}" xr6:coauthVersionLast="47" xr6:coauthVersionMax="47" xr10:uidLastSave="{00000000-0000-0000-0000-000000000000}"/>
  <bookViews>
    <workbookView xWindow="-28920" yWindow="-120" windowWidth="29040" windowHeight="15720" firstSheet="6" activeTab="8" xr2:uid="{D5222AAD-2612-4080-B8E3-94AC9C510771}"/>
  </bookViews>
  <sheets>
    <sheet name="Palau 1990" sheetId="1" r:id="rId1"/>
    <sheet name="Fertility" sheetId="28" r:id="rId2"/>
    <sheet name="Marital Status" sheetId="29" r:id="rId3"/>
    <sheet name="Birthplace" sheetId="30" r:id="rId4"/>
    <sheet name="Citizenship" sheetId="31" r:id="rId5"/>
    <sheet name="Year of entry" sheetId="32" r:id="rId6"/>
    <sheet name="Mother's birthplace" sheetId="33" r:id="rId7"/>
    <sheet name="Father's Birthplace" sheetId="34" r:id="rId8"/>
    <sheet name="Ethnic Origin" sheetId="35" r:id="rId9"/>
    <sheet name="Residence in 1985" sheetId="36" r:id="rId10"/>
    <sheet name="Language Spoken at Home" sheetId="37" r:id="rId11"/>
    <sheet name="Frequency of English Usage" sheetId="38" r:id="rId12"/>
    <sheet name="School Attendance" sheetId="39" r:id="rId13"/>
    <sheet name="Educational Attainment" sheetId="40" r:id="rId14"/>
    <sheet name="Literacy and VoEd" sheetId="41" r:id="rId15"/>
    <sheet name="Disability" sheetId="42" r:id="rId16"/>
    <sheet name="Veteran's Status" sheetId="43" r:id="rId17"/>
    <sheet name="Labor Force Status" sheetId="44" r:id="rId18"/>
    <sheet name="Work status in 1989" sheetId="45" r:id="rId19"/>
    <sheet name="Occupation" sheetId="46" r:id="rId20"/>
    <sheet name="Class of Worker" sheetId="47" r:id="rId21"/>
    <sheet name="Industry" sheetId="48" r:id="rId22"/>
    <sheet name="Commuting" sheetId="49" r:id="rId23"/>
    <sheet name="Income in 1989" sheetId="50" r:id="rId24"/>
    <sheet name="Income for characteristics" sheetId="51" r:id="rId25"/>
    <sheet name="Poverty status in 1989" sheetId="52" r:id="rId2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5" i="1" l="1"/>
  <c r="P6" i="1"/>
  <c r="K6" i="1" s="1"/>
  <c r="P7" i="1"/>
  <c r="K7" i="1" s="1"/>
  <c r="P8" i="1"/>
  <c r="K8" i="1" s="1"/>
  <c r="P9" i="1"/>
  <c r="K9" i="1" s="1"/>
  <c r="P10" i="1"/>
  <c r="K10" i="1" s="1"/>
  <c r="P11" i="1"/>
  <c r="K11" i="1" s="1"/>
  <c r="P12" i="1"/>
  <c r="K12" i="1" s="1"/>
  <c r="P13" i="1"/>
  <c r="K13" i="1" s="1"/>
  <c r="P14" i="1"/>
  <c r="P15" i="1"/>
  <c r="P16" i="1"/>
  <c r="P17" i="1"/>
  <c r="P18" i="1"/>
  <c r="P19" i="1"/>
  <c r="P20" i="1"/>
  <c r="P21" i="1"/>
  <c r="P22" i="1"/>
  <c r="M4" i="1"/>
  <c r="H4" i="1" s="1"/>
  <c r="N4" i="1"/>
  <c r="O4" i="1"/>
  <c r="J4" i="1" s="1"/>
  <c r="L4" i="1"/>
  <c r="J24" i="1"/>
  <c r="J23" i="1"/>
  <c r="I24" i="1"/>
  <c r="I23" i="1"/>
  <c r="H24" i="1"/>
  <c r="H23" i="1"/>
  <c r="G5" i="1"/>
  <c r="K5" i="1"/>
  <c r="P25" i="1"/>
  <c r="G24" i="1"/>
  <c r="P24" i="1"/>
  <c r="G23" i="1"/>
  <c r="H5" i="1"/>
  <c r="I5" i="1"/>
  <c r="J5" i="1"/>
  <c r="G6" i="1"/>
  <c r="H6" i="1"/>
  <c r="I6" i="1"/>
  <c r="J6" i="1"/>
  <c r="G7" i="1"/>
  <c r="H7" i="1"/>
  <c r="I7" i="1"/>
  <c r="J7" i="1"/>
  <c r="G8" i="1"/>
  <c r="H8" i="1"/>
  <c r="I8" i="1"/>
  <c r="J8" i="1"/>
  <c r="G9" i="1"/>
  <c r="H9" i="1"/>
  <c r="I9" i="1"/>
  <c r="J9" i="1"/>
  <c r="G10" i="1"/>
  <c r="H10" i="1"/>
  <c r="I10" i="1"/>
  <c r="J10" i="1"/>
  <c r="G11" i="1"/>
  <c r="H11" i="1"/>
  <c r="I11" i="1"/>
  <c r="J11" i="1"/>
  <c r="G12" i="1"/>
  <c r="H12" i="1"/>
  <c r="I12" i="1"/>
  <c r="J12" i="1"/>
  <c r="G13" i="1"/>
  <c r="H13" i="1"/>
  <c r="I13" i="1"/>
  <c r="J13" i="1"/>
  <c r="G14" i="1"/>
  <c r="H14" i="1"/>
  <c r="I14" i="1"/>
  <c r="J14" i="1"/>
  <c r="G15" i="1"/>
  <c r="H15" i="1"/>
  <c r="I15" i="1"/>
  <c r="J15" i="1"/>
  <c r="G16" i="1"/>
  <c r="H16" i="1"/>
  <c r="I16" i="1"/>
  <c r="J16" i="1"/>
  <c r="G17" i="1"/>
  <c r="H17" i="1"/>
  <c r="I17" i="1"/>
  <c r="J17" i="1"/>
  <c r="G18" i="1"/>
  <c r="H18" i="1"/>
  <c r="I18" i="1"/>
  <c r="J18" i="1"/>
  <c r="G19" i="1"/>
  <c r="H19" i="1"/>
  <c r="I19" i="1"/>
  <c r="J19" i="1"/>
  <c r="G20" i="1"/>
  <c r="H20" i="1"/>
  <c r="I20" i="1"/>
  <c r="J20" i="1"/>
  <c r="G21" i="1"/>
  <c r="H21" i="1"/>
  <c r="I21" i="1"/>
  <c r="J21" i="1"/>
  <c r="G22" i="1"/>
  <c r="H22" i="1"/>
  <c r="I22" i="1"/>
  <c r="J22" i="1"/>
  <c r="K14" i="1"/>
  <c r="K15" i="1"/>
  <c r="K16" i="1"/>
  <c r="K17" i="1"/>
  <c r="K18" i="1"/>
  <c r="K19" i="1"/>
  <c r="K20" i="1"/>
  <c r="K21" i="1"/>
  <c r="K22" i="1"/>
  <c r="I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B14" i="38"/>
  <c r="B16" i="38" s="1"/>
  <c r="F15" i="38"/>
  <c r="B17" i="38"/>
  <c r="C17" i="38"/>
  <c r="C14" i="38" s="1"/>
  <c r="D17" i="38"/>
  <c r="D14" i="38" s="1"/>
  <c r="E17" i="38"/>
  <c r="J17" i="38" s="1"/>
  <c r="F18" i="38"/>
  <c r="F19" i="38"/>
  <c r="F20" i="38"/>
  <c r="F21" i="38"/>
  <c r="G15" i="38"/>
  <c r="H15" i="38"/>
  <c r="I15" i="38"/>
  <c r="J15" i="38"/>
  <c r="G18" i="38"/>
  <c r="H18" i="38"/>
  <c r="I18" i="38"/>
  <c r="J18" i="38"/>
  <c r="G19" i="38"/>
  <c r="H19" i="38"/>
  <c r="I19" i="38"/>
  <c r="J19" i="38"/>
  <c r="G20" i="38"/>
  <c r="H20" i="38"/>
  <c r="I20" i="38"/>
  <c r="J20" i="38"/>
  <c r="G21" i="38"/>
  <c r="H21" i="38"/>
  <c r="I21" i="38"/>
  <c r="J21" i="38"/>
  <c r="P4" i="1" l="1"/>
  <c r="K4" i="1" s="1"/>
  <c r="G4" i="1"/>
  <c r="F17" i="38"/>
  <c r="D16" i="38"/>
  <c r="C16" i="38"/>
  <c r="E14" i="38"/>
  <c r="F14" i="38" s="1"/>
  <c r="F64" i="44"/>
  <c r="F63" i="44"/>
  <c r="F62" i="44"/>
  <c r="F61" i="44"/>
  <c r="F60" i="44"/>
  <c r="F59" i="44"/>
  <c r="F58" i="44"/>
  <c r="F57" i="44"/>
  <c r="F56" i="44"/>
  <c r="F55" i="44"/>
  <c r="F53" i="44"/>
  <c r="F52" i="44"/>
  <c r="F51" i="44"/>
  <c r="F50" i="44"/>
  <c r="F49" i="44"/>
  <c r="F48" i="44"/>
  <c r="F47" i="44"/>
  <c r="F46" i="44"/>
  <c r="F45" i="44"/>
  <c r="F43" i="44"/>
  <c r="F42" i="44"/>
  <c r="F40" i="44"/>
  <c r="F39" i="44"/>
  <c r="F38" i="44"/>
  <c r="F37" i="44"/>
  <c r="F36" i="44"/>
  <c r="E35" i="44"/>
  <c r="E41" i="44" s="1"/>
  <c r="D35" i="44"/>
  <c r="D32" i="44" s="1"/>
  <c r="C35" i="44"/>
  <c r="C32" i="44" s="1"/>
  <c r="B35" i="44"/>
  <c r="B32" i="44" s="1"/>
  <c r="F34" i="44"/>
  <c r="F15" i="44"/>
  <c r="F14" i="44"/>
  <c r="F12" i="44"/>
  <c r="F11" i="44"/>
  <c r="F10" i="44"/>
  <c r="F9" i="44"/>
  <c r="F8" i="44"/>
  <c r="F6" i="44"/>
  <c r="B29" i="44"/>
  <c r="B28" i="44"/>
  <c r="B26" i="44"/>
  <c r="B25" i="44"/>
  <c r="B24" i="44"/>
  <c r="B23" i="44"/>
  <c r="B22" i="44"/>
  <c r="B20" i="44"/>
  <c r="B7" i="44"/>
  <c r="P4" i="48"/>
  <c r="O4" i="48"/>
  <c r="M4" i="48"/>
  <c r="L4" i="48"/>
  <c r="D5" i="48"/>
  <c r="D6" i="48"/>
  <c r="D7" i="48"/>
  <c r="D8" i="48"/>
  <c r="D9" i="48"/>
  <c r="D10" i="48"/>
  <c r="D11" i="48"/>
  <c r="D12" i="48"/>
  <c r="D13" i="48"/>
  <c r="D14" i="48"/>
  <c r="D15" i="48"/>
  <c r="D16" i="48"/>
  <c r="D17" i="48"/>
  <c r="D18" i="48"/>
  <c r="D19" i="48"/>
  <c r="D20" i="48"/>
  <c r="D21" i="48"/>
  <c r="D22" i="48"/>
  <c r="D23" i="48"/>
  <c r="D24" i="48"/>
  <c r="D25" i="48"/>
  <c r="D26" i="48"/>
  <c r="D27" i="48"/>
  <c r="D28" i="48"/>
  <c r="D29" i="48"/>
  <c r="D30" i="48"/>
  <c r="D31" i="48"/>
  <c r="D32" i="48"/>
  <c r="D33" i="48"/>
  <c r="D34" i="48"/>
  <c r="D35" i="48"/>
  <c r="D36" i="48"/>
  <c r="D37" i="48"/>
  <c r="D38" i="48"/>
  <c r="D39" i="48"/>
  <c r="D40" i="48"/>
  <c r="D41" i="48"/>
  <c r="D42" i="48"/>
  <c r="D43" i="48"/>
  <c r="D44" i="48"/>
  <c r="D45" i="48"/>
  <c r="D46" i="48"/>
  <c r="D47" i="48"/>
  <c r="D48" i="48"/>
  <c r="D49" i="48"/>
  <c r="N5" i="48"/>
  <c r="N6" i="48"/>
  <c r="N7" i="48"/>
  <c r="N8" i="48"/>
  <c r="N9" i="48"/>
  <c r="N10" i="48"/>
  <c r="N11" i="48"/>
  <c r="N12" i="48"/>
  <c r="N13" i="48"/>
  <c r="N14" i="48"/>
  <c r="N15" i="48"/>
  <c r="N16" i="48"/>
  <c r="N17" i="48"/>
  <c r="N18" i="48"/>
  <c r="N19" i="48"/>
  <c r="N20" i="48"/>
  <c r="N21" i="48"/>
  <c r="N22" i="48"/>
  <c r="N23" i="48"/>
  <c r="N24" i="48"/>
  <c r="N25" i="48"/>
  <c r="N26" i="48"/>
  <c r="N27" i="48"/>
  <c r="N28" i="48"/>
  <c r="N29" i="48"/>
  <c r="N30" i="48"/>
  <c r="N31" i="48"/>
  <c r="N32" i="48"/>
  <c r="N33" i="48"/>
  <c r="N34" i="48"/>
  <c r="N35" i="48"/>
  <c r="N36" i="48"/>
  <c r="N37" i="48"/>
  <c r="N38" i="48"/>
  <c r="N39" i="48"/>
  <c r="N40" i="48"/>
  <c r="N41" i="48"/>
  <c r="N42" i="48"/>
  <c r="N43" i="48"/>
  <c r="N44" i="48"/>
  <c r="N45" i="48"/>
  <c r="N46" i="48"/>
  <c r="N47" i="48"/>
  <c r="N48" i="48"/>
  <c r="N49" i="48"/>
  <c r="F4" i="48"/>
  <c r="C4" i="48"/>
  <c r="E4" i="48"/>
  <c r="B4" i="48"/>
  <c r="F41" i="49"/>
  <c r="F7" i="49"/>
  <c r="F9" i="49"/>
  <c r="F10" i="49"/>
  <c r="F11" i="49"/>
  <c r="F12" i="49"/>
  <c r="F13" i="49"/>
  <c r="F14" i="49"/>
  <c r="F15" i="49"/>
  <c r="F16" i="49"/>
  <c r="F17" i="49"/>
  <c r="F18" i="49"/>
  <c r="F19" i="49"/>
  <c r="F20" i="49"/>
  <c r="F21" i="49"/>
  <c r="F22" i="49"/>
  <c r="F23" i="49"/>
  <c r="F29" i="49"/>
  <c r="F30" i="49"/>
  <c r="F31" i="49"/>
  <c r="F32" i="49"/>
  <c r="F33" i="49"/>
  <c r="F34" i="49"/>
  <c r="F35" i="49"/>
  <c r="F36" i="49"/>
  <c r="F37" i="49"/>
  <c r="F38" i="49"/>
  <c r="F39" i="49"/>
  <c r="F40" i="49"/>
  <c r="F42" i="49"/>
  <c r="F48" i="49"/>
  <c r="F49" i="49"/>
  <c r="F50" i="49"/>
  <c r="F51" i="49"/>
  <c r="F52" i="49"/>
  <c r="F53" i="49"/>
  <c r="F54" i="49"/>
  <c r="F55" i="49"/>
  <c r="F56" i="49"/>
  <c r="F57" i="49"/>
  <c r="F58" i="49"/>
  <c r="F59" i="49"/>
  <c r="B47" i="49"/>
  <c r="B46" i="49" s="1"/>
  <c r="B28" i="49"/>
  <c r="B27" i="49" s="1"/>
  <c r="B8" i="49"/>
  <c r="F24" i="45"/>
  <c r="F25" i="45"/>
  <c r="F23" i="45"/>
  <c r="L5" i="45"/>
  <c r="L18" i="45" s="1"/>
  <c r="L11" i="45"/>
  <c r="P17" i="45"/>
  <c r="P16" i="45"/>
  <c r="P15" i="45"/>
  <c r="P14" i="45"/>
  <c r="P13" i="45"/>
  <c r="P12" i="45"/>
  <c r="P10" i="45"/>
  <c r="P9" i="45"/>
  <c r="P8" i="45"/>
  <c r="P7" i="45"/>
  <c r="P6" i="45"/>
  <c r="F6" i="45"/>
  <c r="F7" i="45"/>
  <c r="F8" i="45"/>
  <c r="F9" i="45"/>
  <c r="F10" i="45"/>
  <c r="F12" i="45"/>
  <c r="F13" i="45"/>
  <c r="F14" i="45"/>
  <c r="F15" i="45"/>
  <c r="F16" i="45"/>
  <c r="F17" i="45"/>
  <c r="F18" i="45"/>
  <c r="G17" i="45"/>
  <c r="G16" i="45"/>
  <c r="G15" i="45"/>
  <c r="G14" i="45"/>
  <c r="G13" i="45"/>
  <c r="G12" i="45"/>
  <c r="G10" i="45"/>
  <c r="G9" i="45"/>
  <c r="G8" i="45"/>
  <c r="G7" i="45"/>
  <c r="G6" i="45"/>
  <c r="B11" i="45"/>
  <c r="B5" i="45"/>
  <c r="B12" i="47"/>
  <c r="C12" i="47"/>
  <c r="D12" i="47"/>
  <c r="E12" i="47"/>
  <c r="B13" i="47"/>
  <c r="C13" i="47"/>
  <c r="D13" i="47"/>
  <c r="E13" i="47"/>
  <c r="B14" i="47"/>
  <c r="C14" i="47"/>
  <c r="D14" i="47"/>
  <c r="E14" i="47"/>
  <c r="B15" i="47"/>
  <c r="C15" i="47"/>
  <c r="D15" i="47"/>
  <c r="E15" i="47"/>
  <c r="B16" i="47"/>
  <c r="C16" i="47"/>
  <c r="D16" i="47"/>
  <c r="E16" i="47"/>
  <c r="B17" i="47"/>
  <c r="C17" i="47"/>
  <c r="D17" i="47"/>
  <c r="E17" i="47"/>
  <c r="F25" i="47"/>
  <c r="F24" i="47"/>
  <c r="F23" i="47"/>
  <c r="F22" i="47"/>
  <c r="F21" i="47"/>
  <c r="F20" i="47"/>
  <c r="E19" i="47"/>
  <c r="D19" i="47"/>
  <c r="C19" i="47"/>
  <c r="B19" i="47"/>
  <c r="F4" i="47"/>
  <c r="F5" i="47"/>
  <c r="F6" i="47"/>
  <c r="F7" i="47"/>
  <c r="F8" i="47"/>
  <c r="F9" i="47"/>
  <c r="C3" i="47"/>
  <c r="D3" i="47"/>
  <c r="E3" i="47"/>
  <c r="B3" i="47"/>
  <c r="G5" i="46"/>
  <c r="H5" i="46"/>
  <c r="I5" i="46"/>
  <c r="J5" i="46"/>
  <c r="G6" i="46"/>
  <c r="H6" i="46"/>
  <c r="I6" i="46"/>
  <c r="J6" i="46"/>
  <c r="G7" i="46"/>
  <c r="H7" i="46"/>
  <c r="I7" i="46"/>
  <c r="J7" i="46"/>
  <c r="G8" i="46"/>
  <c r="H8" i="46"/>
  <c r="I8" i="46"/>
  <c r="J8" i="46"/>
  <c r="G9" i="46"/>
  <c r="H9" i="46"/>
  <c r="I9" i="46"/>
  <c r="J9" i="46"/>
  <c r="G10" i="46"/>
  <c r="H10" i="46"/>
  <c r="I10" i="46"/>
  <c r="J10" i="46"/>
  <c r="G11" i="46"/>
  <c r="H11" i="46"/>
  <c r="I11" i="46"/>
  <c r="J11" i="46"/>
  <c r="G12" i="46"/>
  <c r="H12" i="46"/>
  <c r="I12" i="46"/>
  <c r="J12" i="46"/>
  <c r="G13" i="46"/>
  <c r="H13" i="46"/>
  <c r="I13" i="46"/>
  <c r="J13" i="46"/>
  <c r="G14" i="46"/>
  <c r="H14" i="46"/>
  <c r="I14" i="46"/>
  <c r="J14" i="46"/>
  <c r="G15" i="46"/>
  <c r="H15" i="46"/>
  <c r="I15" i="46"/>
  <c r="J15" i="46"/>
  <c r="G16" i="46"/>
  <c r="H16" i="46"/>
  <c r="I16" i="46"/>
  <c r="J16" i="46"/>
  <c r="G17" i="46"/>
  <c r="H17" i="46"/>
  <c r="I17" i="46"/>
  <c r="J17" i="46"/>
  <c r="G18" i="46"/>
  <c r="H18" i="46"/>
  <c r="I18" i="46"/>
  <c r="J18" i="46"/>
  <c r="G19" i="46"/>
  <c r="H19" i="46"/>
  <c r="I19" i="46"/>
  <c r="J19" i="46"/>
  <c r="G20" i="46"/>
  <c r="H20" i="46"/>
  <c r="I20" i="46"/>
  <c r="J20" i="46"/>
  <c r="G21" i="46"/>
  <c r="H21" i="46"/>
  <c r="I21" i="46"/>
  <c r="J21" i="46"/>
  <c r="G22" i="46"/>
  <c r="H22" i="46"/>
  <c r="I22" i="46"/>
  <c r="J22" i="46"/>
  <c r="G23" i="46"/>
  <c r="H23" i="46"/>
  <c r="I23" i="46"/>
  <c r="J23" i="46"/>
  <c r="G24" i="46"/>
  <c r="H24" i="46"/>
  <c r="I24" i="46"/>
  <c r="J24" i="46"/>
  <c r="G25" i="46"/>
  <c r="H25" i="46"/>
  <c r="I25" i="46"/>
  <c r="J25" i="46"/>
  <c r="G26" i="46"/>
  <c r="H26" i="46"/>
  <c r="I26" i="46"/>
  <c r="J26" i="46"/>
  <c r="G27" i="46"/>
  <c r="H27" i="46"/>
  <c r="I27" i="46"/>
  <c r="J27" i="46"/>
  <c r="G28" i="46"/>
  <c r="H28" i="46"/>
  <c r="I28" i="46"/>
  <c r="J28" i="46"/>
  <c r="G29" i="46"/>
  <c r="H29" i="46"/>
  <c r="I29" i="46"/>
  <c r="J29" i="46"/>
  <c r="G30" i="46"/>
  <c r="H30" i="46"/>
  <c r="I30" i="46"/>
  <c r="J30" i="46"/>
  <c r="G31" i="46"/>
  <c r="H31" i="46"/>
  <c r="I31" i="46"/>
  <c r="J31" i="46"/>
  <c r="G32" i="46"/>
  <c r="H32" i="46"/>
  <c r="I32" i="46"/>
  <c r="J32" i="46"/>
  <c r="G33" i="46"/>
  <c r="H33" i="46"/>
  <c r="I33" i="46"/>
  <c r="J33" i="46"/>
  <c r="P33" i="46"/>
  <c r="P32" i="46"/>
  <c r="P31" i="46"/>
  <c r="P30" i="46"/>
  <c r="P29" i="46"/>
  <c r="P28" i="46"/>
  <c r="P27" i="46"/>
  <c r="P26" i="46"/>
  <c r="P25" i="46"/>
  <c r="P24" i="46"/>
  <c r="P23" i="46"/>
  <c r="P22" i="46"/>
  <c r="P21" i="46"/>
  <c r="P20" i="46"/>
  <c r="P19" i="46"/>
  <c r="P18" i="46"/>
  <c r="P17" i="46"/>
  <c r="P16" i="46"/>
  <c r="P15" i="46"/>
  <c r="P14" i="46"/>
  <c r="P13" i="46"/>
  <c r="P12" i="46"/>
  <c r="P11" i="46"/>
  <c r="P10" i="46"/>
  <c r="P9" i="46"/>
  <c r="P8" i="46"/>
  <c r="P7" i="46"/>
  <c r="P6" i="46"/>
  <c r="P5" i="46"/>
  <c r="O4" i="46"/>
  <c r="N4" i="46"/>
  <c r="M4" i="46"/>
  <c r="L4" i="46"/>
  <c r="G4" i="46" s="1"/>
  <c r="F5" i="46"/>
  <c r="F6" i="46"/>
  <c r="F7" i="46"/>
  <c r="F8" i="46"/>
  <c r="F9" i="46"/>
  <c r="F10" i="46"/>
  <c r="F11" i="46"/>
  <c r="F12" i="46"/>
  <c r="F13" i="46"/>
  <c r="F14" i="46"/>
  <c r="F15" i="46"/>
  <c r="F16" i="46"/>
  <c r="F17" i="46"/>
  <c r="F18" i="46"/>
  <c r="F19" i="46"/>
  <c r="F20" i="46"/>
  <c r="F21" i="46"/>
  <c r="F22" i="46"/>
  <c r="F23" i="46"/>
  <c r="F24" i="46"/>
  <c r="F25" i="46"/>
  <c r="F26" i="46"/>
  <c r="F27" i="46"/>
  <c r="F28" i="46"/>
  <c r="F29" i="46"/>
  <c r="F30" i="46"/>
  <c r="F31" i="46"/>
  <c r="F32" i="46"/>
  <c r="F33" i="46"/>
  <c r="C4" i="46"/>
  <c r="D4" i="46"/>
  <c r="E4" i="46"/>
  <c r="J4" i="46" s="1"/>
  <c r="B4" i="46"/>
  <c r="E38" i="43"/>
  <c r="E37" i="43" s="1"/>
  <c r="F37" i="43" s="1"/>
  <c r="F61" i="43"/>
  <c r="F60" i="43"/>
  <c r="F59" i="43"/>
  <c r="F57" i="43"/>
  <c r="F47" i="43"/>
  <c r="F46" i="43"/>
  <c r="F45" i="43"/>
  <c r="F44" i="43"/>
  <c r="F43" i="43"/>
  <c r="F4" i="43"/>
  <c r="F5" i="43"/>
  <c r="F7" i="43"/>
  <c r="F8" i="43"/>
  <c r="F9" i="43"/>
  <c r="B56" i="43"/>
  <c r="B54" i="43"/>
  <c r="B53" i="43"/>
  <c r="B52" i="43"/>
  <c r="B51" i="43"/>
  <c r="B50" i="43"/>
  <c r="B42" i="43"/>
  <c r="B36" i="43"/>
  <c r="B28" i="43"/>
  <c r="B13" i="43"/>
  <c r="B6" i="43"/>
  <c r="B3" i="43" s="1"/>
  <c r="P21" i="42"/>
  <c r="P20" i="42"/>
  <c r="P19" i="42"/>
  <c r="P18" i="42"/>
  <c r="F21" i="42"/>
  <c r="F20" i="42"/>
  <c r="F19" i="42"/>
  <c r="F18" i="42"/>
  <c r="P15" i="42"/>
  <c r="P14" i="42"/>
  <c r="P12" i="42"/>
  <c r="P11" i="42"/>
  <c r="P10" i="42"/>
  <c r="P8" i="42"/>
  <c r="P7" i="42"/>
  <c r="P6" i="42"/>
  <c r="P5" i="42"/>
  <c r="F15" i="42"/>
  <c r="F5" i="42"/>
  <c r="F6" i="42"/>
  <c r="F7" i="42"/>
  <c r="F8" i="42"/>
  <c r="F10" i="42"/>
  <c r="F11" i="42"/>
  <c r="F12" i="42"/>
  <c r="F14" i="42"/>
  <c r="F4" i="42"/>
  <c r="P16" i="41"/>
  <c r="P15" i="41"/>
  <c r="P14" i="41"/>
  <c r="O13" i="41"/>
  <c r="O12" i="41" s="1"/>
  <c r="N13" i="41"/>
  <c r="N12" i="41" s="1"/>
  <c r="M13" i="41"/>
  <c r="M12" i="41" s="1"/>
  <c r="L13" i="41"/>
  <c r="F14" i="41"/>
  <c r="F15" i="41"/>
  <c r="F16" i="41"/>
  <c r="B13" i="41"/>
  <c r="B12" i="41" s="1"/>
  <c r="P8" i="41"/>
  <c r="P7" i="41"/>
  <c r="O6" i="41"/>
  <c r="N6" i="41"/>
  <c r="M6" i="41"/>
  <c r="L6" i="41"/>
  <c r="F7" i="41"/>
  <c r="F8" i="41"/>
  <c r="B6" i="41"/>
  <c r="Q19" i="40"/>
  <c r="Q18" i="40"/>
  <c r="Q17" i="40"/>
  <c r="Q16" i="40"/>
  <c r="Q15" i="40"/>
  <c r="Q14" i="40"/>
  <c r="Q13" i="40"/>
  <c r="Q12" i="40"/>
  <c r="Q11" i="40"/>
  <c r="Q10" i="40"/>
  <c r="Q9" i="40"/>
  <c r="Q8" i="40"/>
  <c r="Q7" i="40"/>
  <c r="Q6" i="40"/>
  <c r="Q5" i="40"/>
  <c r="P4" i="40"/>
  <c r="P22" i="40" s="1"/>
  <c r="O4" i="40"/>
  <c r="O22" i="40" s="1"/>
  <c r="N4" i="40"/>
  <c r="N21" i="40" s="1"/>
  <c r="M4" i="40"/>
  <c r="M22" i="40" s="1"/>
  <c r="G27" i="40"/>
  <c r="G29" i="40" s="1"/>
  <c r="G24" i="40"/>
  <c r="G25" i="40" s="1"/>
  <c r="G19" i="40"/>
  <c r="G5" i="40"/>
  <c r="G6" i="40"/>
  <c r="G7" i="40"/>
  <c r="G8" i="40"/>
  <c r="G9" i="40"/>
  <c r="G10" i="40"/>
  <c r="G11" i="40"/>
  <c r="G12" i="40"/>
  <c r="G13" i="40"/>
  <c r="G14" i="40"/>
  <c r="G15" i="40"/>
  <c r="G16" i="40"/>
  <c r="G17" i="40"/>
  <c r="G18" i="40"/>
  <c r="D4" i="40"/>
  <c r="D21" i="40" s="1"/>
  <c r="E4" i="40"/>
  <c r="E21" i="40" s="1"/>
  <c r="F4" i="40"/>
  <c r="F22" i="40" s="1"/>
  <c r="C4" i="40"/>
  <c r="C22" i="40" s="1"/>
  <c r="P12" i="39"/>
  <c r="P11" i="39"/>
  <c r="P10" i="39"/>
  <c r="P9" i="39"/>
  <c r="P8" i="39"/>
  <c r="P7" i="39"/>
  <c r="P6" i="39"/>
  <c r="P5" i="39"/>
  <c r="O4" i="39"/>
  <c r="N4" i="39"/>
  <c r="M4" i="39"/>
  <c r="L4" i="39"/>
  <c r="F5" i="39"/>
  <c r="F6" i="39"/>
  <c r="F7" i="39"/>
  <c r="F8" i="39"/>
  <c r="F9" i="39"/>
  <c r="F10" i="39"/>
  <c r="F11" i="39"/>
  <c r="F12" i="39"/>
  <c r="B4" i="39"/>
  <c r="P21" i="38"/>
  <c r="K21" i="38" s="1"/>
  <c r="P20" i="38"/>
  <c r="K20" i="38" s="1"/>
  <c r="P19" i="38"/>
  <c r="K19" i="38" s="1"/>
  <c r="P18" i="38"/>
  <c r="K18" i="38" s="1"/>
  <c r="O14" i="38"/>
  <c r="O16" i="38" s="1"/>
  <c r="N17" i="38"/>
  <c r="M17" i="38"/>
  <c r="L17" i="38"/>
  <c r="P15" i="38"/>
  <c r="K15" i="38" s="1"/>
  <c r="P11" i="38"/>
  <c r="P10" i="38"/>
  <c r="P9" i="38"/>
  <c r="P8" i="38"/>
  <c r="O7" i="38"/>
  <c r="O4" i="38" s="1"/>
  <c r="O6" i="38" s="1"/>
  <c r="N7" i="38"/>
  <c r="N4" i="38" s="1"/>
  <c r="N6" i="38" s="1"/>
  <c r="M7" i="38"/>
  <c r="M4" i="38" s="1"/>
  <c r="M6" i="38" s="1"/>
  <c r="L7" i="38"/>
  <c r="P5" i="38"/>
  <c r="B7" i="38"/>
  <c r="F11" i="38"/>
  <c r="F10" i="38"/>
  <c r="F9" i="38"/>
  <c r="F8" i="38"/>
  <c r="F5" i="38"/>
  <c r="P22" i="37"/>
  <c r="P21" i="37"/>
  <c r="P20" i="37"/>
  <c r="P19" i="37"/>
  <c r="P18" i="37"/>
  <c r="P17" i="37"/>
  <c r="P16" i="37"/>
  <c r="P15" i="37"/>
  <c r="P14" i="37"/>
  <c r="P13" i="37"/>
  <c r="P12" i="37"/>
  <c r="P11" i="37"/>
  <c r="P10" i="37"/>
  <c r="P9" i="37"/>
  <c r="P8" i="37"/>
  <c r="P7" i="37"/>
  <c r="O6" i="37"/>
  <c r="O4" i="37" s="1"/>
  <c r="N6" i="37"/>
  <c r="N4" i="37" s="1"/>
  <c r="M6" i="37"/>
  <c r="M4" i="37" s="1"/>
  <c r="L6" i="37"/>
  <c r="P5" i="37"/>
  <c r="F5" i="37"/>
  <c r="F7" i="37"/>
  <c r="F8" i="37"/>
  <c r="F9" i="37"/>
  <c r="F10" i="37"/>
  <c r="F11" i="37"/>
  <c r="F12" i="37"/>
  <c r="F13" i="37"/>
  <c r="F14" i="37"/>
  <c r="F15" i="37"/>
  <c r="F16" i="37"/>
  <c r="F17" i="37"/>
  <c r="F18" i="37"/>
  <c r="F19" i="37"/>
  <c r="F20" i="37"/>
  <c r="F21" i="37"/>
  <c r="F22" i="37"/>
  <c r="B6" i="37"/>
  <c r="B4" i="37" s="1"/>
  <c r="P5" i="36"/>
  <c r="F5" i="36"/>
  <c r="P27" i="36"/>
  <c r="P26" i="36"/>
  <c r="P25" i="36"/>
  <c r="P24" i="36"/>
  <c r="P23" i="36"/>
  <c r="P22" i="36"/>
  <c r="P21" i="36"/>
  <c r="P20" i="36"/>
  <c r="P19" i="36"/>
  <c r="P18" i="36"/>
  <c r="P17" i="36"/>
  <c r="P16" i="36"/>
  <c r="P15" i="36"/>
  <c r="P14" i="36"/>
  <c r="P13" i="36"/>
  <c r="P12" i="36"/>
  <c r="P11" i="36"/>
  <c r="P10" i="36"/>
  <c r="P9" i="36"/>
  <c r="O8" i="36"/>
  <c r="O4" i="36" s="1"/>
  <c r="O6" i="36" s="1"/>
  <c r="N8" i="36"/>
  <c r="N4" i="36" s="1"/>
  <c r="N6" i="36" s="1"/>
  <c r="M8" i="36"/>
  <c r="M4" i="36" s="1"/>
  <c r="M6" i="36" s="1"/>
  <c r="L8" i="36"/>
  <c r="P7" i="36"/>
  <c r="F9" i="36"/>
  <c r="F10" i="36"/>
  <c r="F11" i="36"/>
  <c r="F12" i="36"/>
  <c r="F13" i="36"/>
  <c r="F14" i="36"/>
  <c r="F15" i="36"/>
  <c r="F16" i="36"/>
  <c r="F17" i="36"/>
  <c r="F18" i="36"/>
  <c r="F19" i="36"/>
  <c r="F20" i="36"/>
  <c r="F21" i="36"/>
  <c r="F22" i="36"/>
  <c r="F23" i="36"/>
  <c r="F24" i="36"/>
  <c r="F25" i="36"/>
  <c r="F26" i="36"/>
  <c r="F27" i="36"/>
  <c r="F7" i="36"/>
  <c r="P27" i="35"/>
  <c r="P26" i="35"/>
  <c r="P25" i="35"/>
  <c r="P24" i="35"/>
  <c r="P23" i="35"/>
  <c r="P22" i="35"/>
  <c r="P21" i="35"/>
  <c r="P20" i="35"/>
  <c r="P19" i="35"/>
  <c r="P18" i="35"/>
  <c r="P17" i="35"/>
  <c r="P16" i="35"/>
  <c r="P15" i="35"/>
  <c r="P14" i="35"/>
  <c r="P13" i="35"/>
  <c r="P12" i="35"/>
  <c r="P11" i="35"/>
  <c r="P10" i="35"/>
  <c r="P9" i="35"/>
  <c r="P8" i="35"/>
  <c r="P7" i="35"/>
  <c r="P6" i="35"/>
  <c r="P5" i="35"/>
  <c r="O4" i="35"/>
  <c r="N4" i="35"/>
  <c r="M4" i="35"/>
  <c r="L4" i="35"/>
  <c r="F5" i="35"/>
  <c r="F6" i="35"/>
  <c r="F7" i="35"/>
  <c r="F8" i="35"/>
  <c r="F9" i="35"/>
  <c r="F10" i="35"/>
  <c r="F11" i="35"/>
  <c r="F12" i="35"/>
  <c r="F13" i="35"/>
  <c r="F14" i="35"/>
  <c r="F15" i="35"/>
  <c r="F16" i="35"/>
  <c r="F17" i="35"/>
  <c r="F18" i="35"/>
  <c r="F19" i="35"/>
  <c r="F20" i="35"/>
  <c r="F21" i="35"/>
  <c r="F22" i="35"/>
  <c r="F23" i="35"/>
  <c r="F24" i="35"/>
  <c r="F25" i="35"/>
  <c r="F26" i="35"/>
  <c r="F27" i="35"/>
  <c r="C4" i="35"/>
  <c r="D4" i="35"/>
  <c r="E4" i="35"/>
  <c r="P23" i="34"/>
  <c r="P22" i="34"/>
  <c r="P21" i="34"/>
  <c r="P20" i="34"/>
  <c r="P19" i="34"/>
  <c r="P18" i="34"/>
  <c r="P17" i="34"/>
  <c r="P16" i="34"/>
  <c r="P15" i="34"/>
  <c r="P14" i="34"/>
  <c r="P13" i="34"/>
  <c r="P12" i="34"/>
  <c r="P11" i="34"/>
  <c r="P10" i="34"/>
  <c r="P9" i="34"/>
  <c r="P8" i="34"/>
  <c r="P7" i="34"/>
  <c r="P6" i="34"/>
  <c r="P5" i="34"/>
  <c r="L4" i="34"/>
  <c r="J23" i="34"/>
  <c r="I23" i="34"/>
  <c r="H23" i="34"/>
  <c r="G23" i="34"/>
  <c r="J22" i="34"/>
  <c r="I22" i="34"/>
  <c r="H22" i="34"/>
  <c r="G22" i="34"/>
  <c r="J21" i="34"/>
  <c r="I21" i="34"/>
  <c r="H21" i="34"/>
  <c r="G21" i="34"/>
  <c r="J20" i="34"/>
  <c r="I20" i="34"/>
  <c r="H20" i="34"/>
  <c r="G20" i="34"/>
  <c r="J19" i="34"/>
  <c r="I19" i="34"/>
  <c r="H19" i="34"/>
  <c r="G19" i="34"/>
  <c r="J18" i="34"/>
  <c r="I18" i="34"/>
  <c r="H18" i="34"/>
  <c r="G18" i="34"/>
  <c r="J17" i="34"/>
  <c r="I17" i="34"/>
  <c r="H17" i="34"/>
  <c r="G17" i="34"/>
  <c r="J16" i="34"/>
  <c r="I16" i="34"/>
  <c r="H16" i="34"/>
  <c r="G16" i="34"/>
  <c r="J15" i="34"/>
  <c r="I15" i="34"/>
  <c r="H15" i="34"/>
  <c r="G15" i="34"/>
  <c r="J14" i="34"/>
  <c r="I14" i="34"/>
  <c r="H14" i="34"/>
  <c r="G14" i="34"/>
  <c r="J13" i="34"/>
  <c r="I13" i="34"/>
  <c r="H13" i="34"/>
  <c r="G13" i="34"/>
  <c r="J12" i="34"/>
  <c r="I12" i="34"/>
  <c r="H12" i="34"/>
  <c r="G12" i="34"/>
  <c r="J11" i="34"/>
  <c r="I11" i="34"/>
  <c r="H11" i="34"/>
  <c r="G11" i="34"/>
  <c r="J10" i="34"/>
  <c r="I10" i="34"/>
  <c r="H10" i="34"/>
  <c r="G10" i="34"/>
  <c r="J9" i="34"/>
  <c r="I9" i="34"/>
  <c r="H9" i="34"/>
  <c r="G9" i="34"/>
  <c r="J8" i="34"/>
  <c r="I8" i="34"/>
  <c r="H8" i="34"/>
  <c r="G8" i="34"/>
  <c r="J7" i="34"/>
  <c r="I7" i="34"/>
  <c r="H7" i="34"/>
  <c r="G7" i="34"/>
  <c r="J6" i="34"/>
  <c r="I6" i="34"/>
  <c r="H6" i="34"/>
  <c r="G6" i="34"/>
  <c r="J5" i="34"/>
  <c r="I5" i="34"/>
  <c r="H5" i="34"/>
  <c r="G5" i="34"/>
  <c r="F23" i="34"/>
  <c r="F22" i="34"/>
  <c r="F21" i="34"/>
  <c r="F20" i="34"/>
  <c r="F19" i="34"/>
  <c r="F18" i="34"/>
  <c r="F17" i="34"/>
  <c r="F16" i="34"/>
  <c r="F15" i="34"/>
  <c r="F14" i="34"/>
  <c r="F13" i="34"/>
  <c r="F12" i="34"/>
  <c r="F11" i="34"/>
  <c r="F10" i="34"/>
  <c r="F9" i="34"/>
  <c r="F8" i="34"/>
  <c r="F7" i="34"/>
  <c r="F6" i="34"/>
  <c r="F5" i="34"/>
  <c r="B4" i="34"/>
  <c r="F23" i="33"/>
  <c r="F22" i="33"/>
  <c r="F21" i="33"/>
  <c r="F20" i="33"/>
  <c r="F19" i="33"/>
  <c r="F18" i="33"/>
  <c r="F17" i="33"/>
  <c r="F16" i="33"/>
  <c r="F15" i="33"/>
  <c r="F14" i="33"/>
  <c r="F13" i="33"/>
  <c r="F12" i="33"/>
  <c r="F11" i="33"/>
  <c r="F10" i="33"/>
  <c r="F9" i="33"/>
  <c r="F8" i="33"/>
  <c r="F7" i="33"/>
  <c r="F6" i="33"/>
  <c r="F5" i="33"/>
  <c r="P6" i="33"/>
  <c r="P7" i="33"/>
  <c r="P8" i="33"/>
  <c r="P9" i="33"/>
  <c r="P10" i="33"/>
  <c r="P11" i="33"/>
  <c r="P12" i="33"/>
  <c r="P13" i="33"/>
  <c r="P14" i="33"/>
  <c r="P15" i="33"/>
  <c r="P16" i="33"/>
  <c r="P17" i="33"/>
  <c r="P18" i="33"/>
  <c r="P19" i="33"/>
  <c r="P20" i="33"/>
  <c r="P21" i="33"/>
  <c r="P22" i="33"/>
  <c r="P23" i="33"/>
  <c r="P5" i="33"/>
  <c r="L4" i="33"/>
  <c r="P14" i="32"/>
  <c r="P13" i="32"/>
  <c r="P12" i="32"/>
  <c r="P11" i="32"/>
  <c r="P10" i="32"/>
  <c r="P9" i="32"/>
  <c r="P8" i="32"/>
  <c r="P7" i="32"/>
  <c r="P5" i="32"/>
  <c r="F14" i="32"/>
  <c r="F13" i="32"/>
  <c r="F12" i="32"/>
  <c r="F11" i="32"/>
  <c r="F10" i="32"/>
  <c r="F9" i="32"/>
  <c r="F8" i="32"/>
  <c r="F7" i="32"/>
  <c r="B11" i="31"/>
  <c r="C11" i="31"/>
  <c r="D11" i="31"/>
  <c r="E11" i="31"/>
  <c r="B12" i="31"/>
  <c r="C12" i="31"/>
  <c r="D12" i="31"/>
  <c r="E12" i="31"/>
  <c r="B13" i="31"/>
  <c r="C13" i="31"/>
  <c r="D13" i="31"/>
  <c r="E13" i="31"/>
  <c r="B14" i="31"/>
  <c r="C14" i="31"/>
  <c r="D14" i="31"/>
  <c r="E14" i="31"/>
  <c r="B15" i="31"/>
  <c r="C15" i="31"/>
  <c r="D15" i="31"/>
  <c r="E15" i="31"/>
  <c r="D10" i="31"/>
  <c r="F22" i="31"/>
  <c r="F21" i="31"/>
  <c r="F20" i="31"/>
  <c r="F19" i="31"/>
  <c r="F18" i="31"/>
  <c r="E10" i="31"/>
  <c r="B17" i="31"/>
  <c r="F8" i="31"/>
  <c r="F4" i="31"/>
  <c r="F5" i="31"/>
  <c r="F12" i="31" s="1"/>
  <c r="F6" i="31"/>
  <c r="F13" i="31" s="1"/>
  <c r="F7" i="31"/>
  <c r="F14" i="31" s="1"/>
  <c r="B3" i="31"/>
  <c r="B10" i="31" s="1"/>
  <c r="F15" i="31" l="1"/>
  <c r="F11" i="31"/>
  <c r="C10" i="31"/>
  <c r="K23" i="46"/>
  <c r="K21" i="34"/>
  <c r="K33" i="46"/>
  <c r="C11" i="47"/>
  <c r="K8" i="34"/>
  <c r="K16" i="34"/>
  <c r="K6" i="34"/>
  <c r="K14" i="34"/>
  <c r="K7" i="34"/>
  <c r="K15" i="34"/>
  <c r="K22" i="34"/>
  <c r="F16" i="38"/>
  <c r="N14" i="38"/>
  <c r="I17" i="38"/>
  <c r="L14" i="38"/>
  <c r="G17" i="38"/>
  <c r="M14" i="38"/>
  <c r="P14" i="38" s="1"/>
  <c r="H17" i="38"/>
  <c r="E16" i="38"/>
  <c r="J14" i="38"/>
  <c r="J16" i="38" s="1"/>
  <c r="G11" i="45"/>
  <c r="K20" i="34"/>
  <c r="K18" i="34"/>
  <c r="K29" i="46"/>
  <c r="D41" i="44"/>
  <c r="B41" i="44"/>
  <c r="G28" i="40"/>
  <c r="B49" i="43"/>
  <c r="G30" i="40"/>
  <c r="E32" i="44"/>
  <c r="E31" i="44" s="1"/>
  <c r="D31" i="44"/>
  <c r="D33" i="44" s="1"/>
  <c r="B21" i="44"/>
  <c r="B27" i="44" s="1"/>
  <c r="B4" i="44"/>
  <c r="B13" i="44"/>
  <c r="B31" i="44"/>
  <c r="B33" i="44" s="1"/>
  <c r="C31" i="44"/>
  <c r="C33" i="44" s="1"/>
  <c r="C41" i="44"/>
  <c r="F35" i="44"/>
  <c r="F41" i="44" s="1"/>
  <c r="N4" i="48"/>
  <c r="D4" i="48"/>
  <c r="B6" i="49"/>
  <c r="G18" i="45"/>
  <c r="G5" i="45"/>
  <c r="B4" i="45"/>
  <c r="E11" i="47"/>
  <c r="F13" i="47"/>
  <c r="D11" i="47"/>
  <c r="F14" i="47"/>
  <c r="F12" i="47"/>
  <c r="F16" i="47"/>
  <c r="F17" i="47"/>
  <c r="B11" i="47"/>
  <c r="F15" i="47"/>
  <c r="F19" i="47"/>
  <c r="F3" i="47"/>
  <c r="K30" i="46"/>
  <c r="K7" i="46"/>
  <c r="K21" i="46"/>
  <c r="I4" i="46"/>
  <c r="K9" i="46"/>
  <c r="K28" i="46"/>
  <c r="K22" i="46"/>
  <c r="K12" i="46"/>
  <c r="K10" i="46"/>
  <c r="K8" i="46"/>
  <c r="K5" i="46"/>
  <c r="K32" i="46"/>
  <c r="K26" i="46"/>
  <c r="K18" i="46"/>
  <c r="H4" i="46"/>
  <c r="K31" i="46"/>
  <c r="K27" i="46"/>
  <c r="K25" i="46"/>
  <c r="K24" i="46"/>
  <c r="K20" i="46"/>
  <c r="K19" i="46"/>
  <c r="K17" i="46"/>
  <c r="K16" i="46"/>
  <c r="K15" i="46"/>
  <c r="K14" i="46"/>
  <c r="K13" i="46"/>
  <c r="K11" i="46"/>
  <c r="K6" i="46"/>
  <c r="F4" i="46"/>
  <c r="P4" i="46"/>
  <c r="F38" i="43"/>
  <c r="P13" i="41"/>
  <c r="P6" i="41"/>
  <c r="L12" i="41"/>
  <c r="P12" i="41" s="1"/>
  <c r="F21" i="40"/>
  <c r="D22" i="40"/>
  <c r="E22" i="40"/>
  <c r="M21" i="40"/>
  <c r="O21" i="40"/>
  <c r="P21" i="40"/>
  <c r="N22" i="40"/>
  <c r="G4" i="40"/>
  <c r="C21" i="40"/>
  <c r="Q4" i="40"/>
  <c r="Q22" i="40" s="1"/>
  <c r="P4" i="39"/>
  <c r="P7" i="38"/>
  <c r="L4" i="38"/>
  <c r="L6" i="38" s="1"/>
  <c r="B4" i="38"/>
  <c r="P17" i="38"/>
  <c r="K17" i="38" s="1"/>
  <c r="P6" i="37"/>
  <c r="L4" i="37"/>
  <c r="P4" i="37" s="1"/>
  <c r="P8" i="36"/>
  <c r="L4" i="36"/>
  <c r="L6" i="36" s="1"/>
  <c r="P4" i="35"/>
  <c r="K12" i="34"/>
  <c r="J4" i="34"/>
  <c r="K5" i="34"/>
  <c r="H4" i="34"/>
  <c r="K19" i="34"/>
  <c r="K13" i="34"/>
  <c r="I4" i="34"/>
  <c r="K17" i="34"/>
  <c r="P4" i="34"/>
  <c r="K23" i="34"/>
  <c r="K11" i="34"/>
  <c r="K10" i="34"/>
  <c r="G4" i="34"/>
  <c r="K9" i="34"/>
  <c r="F4" i="34"/>
  <c r="F4" i="33"/>
  <c r="P4" i="33"/>
  <c r="F17" i="31"/>
  <c r="F3" i="31"/>
  <c r="F25" i="52"/>
  <c r="F4" i="52"/>
  <c r="F5" i="52"/>
  <c r="F7" i="52"/>
  <c r="F8" i="52"/>
  <c r="F9" i="52"/>
  <c r="F11" i="52"/>
  <c r="F12" i="52"/>
  <c r="F13" i="52"/>
  <c r="F14" i="52"/>
  <c r="F15" i="52"/>
  <c r="F17" i="52"/>
  <c r="F18" i="52"/>
  <c r="F19" i="52"/>
  <c r="F21" i="52"/>
  <c r="F49" i="52" s="1"/>
  <c r="F22" i="52"/>
  <c r="F23" i="52"/>
  <c r="F24" i="52"/>
  <c r="F29" i="52"/>
  <c r="F31" i="52"/>
  <c r="F32" i="52"/>
  <c r="F34" i="52"/>
  <c r="F35" i="52"/>
  <c r="F36" i="52"/>
  <c r="F38" i="52"/>
  <c r="F39" i="52"/>
  <c r="F40" i="52"/>
  <c r="F41" i="52"/>
  <c r="F42" i="52"/>
  <c r="F44" i="52"/>
  <c r="F45" i="52"/>
  <c r="F46" i="52"/>
  <c r="F48" i="52"/>
  <c r="F50" i="52"/>
  <c r="F51" i="52"/>
  <c r="F52" i="52"/>
  <c r="F53" i="52"/>
  <c r="F57" i="52"/>
  <c r="F58" i="52"/>
  <c r="F59" i="52"/>
  <c r="F60" i="52"/>
  <c r="F61" i="52"/>
  <c r="F3" i="52"/>
  <c r="F30" i="52" s="1"/>
  <c r="F15" i="29"/>
  <c r="F14" i="29"/>
  <c r="F13" i="29"/>
  <c r="F12" i="29"/>
  <c r="F11" i="29"/>
  <c r="F4" i="29"/>
  <c r="F5" i="29"/>
  <c r="F6" i="29"/>
  <c r="F7" i="29"/>
  <c r="F8" i="29"/>
  <c r="B10" i="29"/>
  <c r="B3" i="29"/>
  <c r="F24" i="1"/>
  <c r="F10" i="31" l="1"/>
  <c r="P16" i="38"/>
  <c r="K14" i="38"/>
  <c r="K16" i="38" s="1"/>
  <c r="N16" i="38"/>
  <c r="I14" i="38"/>
  <c r="I16" i="38" s="1"/>
  <c r="L16" i="38"/>
  <c r="G14" i="38"/>
  <c r="G16" i="38" s="1"/>
  <c r="M16" i="38"/>
  <c r="H14" i="38"/>
  <c r="H16" i="38" s="1"/>
  <c r="F32" i="44"/>
  <c r="E33" i="44"/>
  <c r="B3" i="44"/>
  <c r="B5" i="44" s="1"/>
  <c r="B18" i="44"/>
  <c r="F31" i="44"/>
  <c r="B5" i="49"/>
  <c r="G4" i="45"/>
  <c r="F11" i="47"/>
  <c r="K4" i="46"/>
  <c r="Q21" i="40"/>
  <c r="G22" i="40"/>
  <c r="G21" i="40"/>
  <c r="P4" i="38"/>
  <c r="P6" i="38" s="1"/>
  <c r="P4" i="36"/>
  <c r="P6" i="36" s="1"/>
  <c r="K4" i="34"/>
  <c r="E47" i="49"/>
  <c r="E46" i="49" s="1"/>
  <c r="D47" i="49"/>
  <c r="D46" i="49" s="1"/>
  <c r="C47" i="49"/>
  <c r="E28" i="49"/>
  <c r="E27" i="49" s="1"/>
  <c r="D28" i="49"/>
  <c r="D27" i="49" s="1"/>
  <c r="C28" i="49"/>
  <c r="D6" i="49"/>
  <c r="D5" i="49" s="1"/>
  <c r="C8" i="49"/>
  <c r="E6" i="49"/>
  <c r="E5" i="49" s="1"/>
  <c r="O11" i="45"/>
  <c r="M11" i="45"/>
  <c r="O5" i="45"/>
  <c r="N5" i="45"/>
  <c r="M5" i="45"/>
  <c r="M18" i="45" s="1"/>
  <c r="H18" i="45" s="1"/>
  <c r="K17" i="45"/>
  <c r="J17" i="45"/>
  <c r="I17" i="45"/>
  <c r="H17" i="45"/>
  <c r="K16" i="45"/>
  <c r="J16" i="45"/>
  <c r="I16" i="45"/>
  <c r="H16" i="45"/>
  <c r="K15" i="45"/>
  <c r="J15" i="45"/>
  <c r="I15" i="45"/>
  <c r="H15" i="45"/>
  <c r="K14" i="45"/>
  <c r="J14" i="45"/>
  <c r="I14" i="45"/>
  <c r="H14" i="45"/>
  <c r="K13" i="45"/>
  <c r="J13" i="45"/>
  <c r="I13" i="45"/>
  <c r="H13" i="45"/>
  <c r="K12" i="45"/>
  <c r="J12" i="45"/>
  <c r="I12" i="45"/>
  <c r="H12" i="45"/>
  <c r="K10" i="45"/>
  <c r="J10" i="45"/>
  <c r="I10" i="45"/>
  <c r="H10" i="45"/>
  <c r="K9" i="45"/>
  <c r="J9" i="45"/>
  <c r="I9" i="45"/>
  <c r="H9" i="45"/>
  <c r="K8" i="45"/>
  <c r="J8" i="45"/>
  <c r="I8" i="45"/>
  <c r="H8" i="45"/>
  <c r="K7" i="45"/>
  <c r="J7" i="45"/>
  <c r="I7" i="45"/>
  <c r="H7" i="45"/>
  <c r="K6" i="45"/>
  <c r="J6" i="45"/>
  <c r="I6" i="45"/>
  <c r="H6" i="45"/>
  <c r="E11" i="45"/>
  <c r="D11" i="45"/>
  <c r="I11" i="45" s="1"/>
  <c r="C11" i="45"/>
  <c r="E5" i="45"/>
  <c r="D5" i="45"/>
  <c r="C5" i="45"/>
  <c r="E4" i="45"/>
  <c r="F29" i="44"/>
  <c r="E29" i="44"/>
  <c r="D29" i="44"/>
  <c r="C29" i="44"/>
  <c r="F28" i="44"/>
  <c r="E28" i="44"/>
  <c r="D28" i="44"/>
  <c r="C28" i="44"/>
  <c r="F26" i="44"/>
  <c r="E26" i="44"/>
  <c r="D26" i="44"/>
  <c r="C26" i="44"/>
  <c r="F25" i="44"/>
  <c r="E25" i="44"/>
  <c r="D25" i="44"/>
  <c r="C25" i="44"/>
  <c r="F24" i="44"/>
  <c r="E24" i="44"/>
  <c r="D24" i="44"/>
  <c r="C24" i="44"/>
  <c r="F23" i="44"/>
  <c r="E23" i="44"/>
  <c r="D23" i="44"/>
  <c r="C23" i="44"/>
  <c r="F22" i="44"/>
  <c r="E22" i="44"/>
  <c r="D22" i="44"/>
  <c r="C22" i="44"/>
  <c r="F20" i="44"/>
  <c r="E20" i="44"/>
  <c r="D20" i="44"/>
  <c r="C20" i="44"/>
  <c r="E7" i="44"/>
  <c r="E21" i="44" s="1"/>
  <c r="D7" i="44"/>
  <c r="D21" i="44" s="1"/>
  <c r="C7" i="44"/>
  <c r="E58" i="43"/>
  <c r="F58" i="43" s="1"/>
  <c r="F51" i="43" s="1"/>
  <c r="D56" i="43"/>
  <c r="F54" i="43"/>
  <c r="E54" i="43"/>
  <c r="D54" i="43"/>
  <c r="C54" i="43"/>
  <c r="F53" i="43"/>
  <c r="E53" i="43"/>
  <c r="D53" i="43"/>
  <c r="C53" i="43"/>
  <c r="F52" i="43"/>
  <c r="E52" i="43"/>
  <c r="D52" i="43"/>
  <c r="C52" i="43"/>
  <c r="F50" i="43"/>
  <c r="E50" i="43"/>
  <c r="D50" i="43"/>
  <c r="C50" i="43"/>
  <c r="D51" i="43"/>
  <c r="C51" i="43"/>
  <c r="E42" i="43"/>
  <c r="E36" i="43"/>
  <c r="E32" i="43" s="1"/>
  <c r="D36" i="43"/>
  <c r="C36" i="43"/>
  <c r="D28" i="43"/>
  <c r="C28" i="43"/>
  <c r="D13" i="43"/>
  <c r="C13" i="43"/>
  <c r="E6" i="43"/>
  <c r="E3" i="43" s="1"/>
  <c r="D6" i="43"/>
  <c r="D3" i="43" s="1"/>
  <c r="C6" i="43"/>
  <c r="K21" i="42"/>
  <c r="J21" i="42"/>
  <c r="I21" i="42"/>
  <c r="H21" i="42"/>
  <c r="K20" i="42"/>
  <c r="J20" i="42"/>
  <c r="I20" i="42"/>
  <c r="H20" i="42"/>
  <c r="G20" i="42"/>
  <c r="K19" i="42"/>
  <c r="J19" i="42"/>
  <c r="I19" i="42"/>
  <c r="H19" i="42"/>
  <c r="K18" i="42"/>
  <c r="J18" i="42"/>
  <c r="I18" i="42"/>
  <c r="H18" i="42"/>
  <c r="G21" i="42"/>
  <c r="G19" i="42"/>
  <c r="G18" i="42"/>
  <c r="K15" i="42"/>
  <c r="J15" i="42"/>
  <c r="I15" i="42"/>
  <c r="H15" i="42"/>
  <c r="K14" i="42"/>
  <c r="J14" i="42"/>
  <c r="I14" i="42"/>
  <c r="H14" i="42"/>
  <c r="K12" i="42"/>
  <c r="J12" i="42"/>
  <c r="I12" i="42"/>
  <c r="H12" i="42"/>
  <c r="K11" i="42"/>
  <c r="J11" i="42"/>
  <c r="I11" i="42"/>
  <c r="H11" i="42"/>
  <c r="K10" i="42"/>
  <c r="J10" i="42"/>
  <c r="I10" i="42"/>
  <c r="H10" i="42"/>
  <c r="K8" i="42"/>
  <c r="J8" i="42"/>
  <c r="I8" i="42"/>
  <c r="H8" i="42"/>
  <c r="K7" i="42"/>
  <c r="J7" i="42"/>
  <c r="I7" i="42"/>
  <c r="H7" i="42"/>
  <c r="K6" i="42"/>
  <c r="J6" i="42"/>
  <c r="I6" i="42"/>
  <c r="H6" i="42"/>
  <c r="G6" i="42"/>
  <c r="K5" i="42"/>
  <c r="J5" i="42"/>
  <c r="I5" i="42"/>
  <c r="H5" i="42"/>
  <c r="G5" i="42"/>
  <c r="J4" i="42"/>
  <c r="H4" i="42"/>
  <c r="G15" i="42"/>
  <c r="G14" i="42"/>
  <c r="G12" i="42"/>
  <c r="G11" i="42"/>
  <c r="G10" i="42"/>
  <c r="G8" i="42"/>
  <c r="G7" i="42"/>
  <c r="G4" i="42"/>
  <c r="K16" i="41"/>
  <c r="J16" i="41"/>
  <c r="I16" i="41"/>
  <c r="H16" i="41"/>
  <c r="K15" i="41"/>
  <c r="J15" i="41"/>
  <c r="I15" i="41"/>
  <c r="H15" i="41"/>
  <c r="K14" i="41"/>
  <c r="J14" i="41"/>
  <c r="I14" i="41"/>
  <c r="H14" i="41"/>
  <c r="G14" i="41"/>
  <c r="G16" i="41"/>
  <c r="G15" i="41"/>
  <c r="E13" i="41"/>
  <c r="J13" i="41" s="1"/>
  <c r="D13" i="41"/>
  <c r="C13" i="41"/>
  <c r="K8" i="41"/>
  <c r="J8" i="41"/>
  <c r="I8" i="41"/>
  <c r="H8" i="41"/>
  <c r="K7" i="41"/>
  <c r="J7" i="41"/>
  <c r="I7" i="41"/>
  <c r="H7" i="41"/>
  <c r="G7" i="41"/>
  <c r="G8" i="41"/>
  <c r="E6" i="41"/>
  <c r="J6" i="41" s="1"/>
  <c r="D6" i="41"/>
  <c r="I6" i="41" s="1"/>
  <c r="C6" i="41"/>
  <c r="L19" i="40"/>
  <c r="K19" i="40"/>
  <c r="J19" i="40"/>
  <c r="I19" i="40"/>
  <c r="L18" i="40"/>
  <c r="K18" i="40"/>
  <c r="J18" i="40"/>
  <c r="I18" i="40"/>
  <c r="L17" i="40"/>
  <c r="K17" i="40"/>
  <c r="J17" i="40"/>
  <c r="I17" i="40"/>
  <c r="L16" i="40"/>
  <c r="K16" i="40"/>
  <c r="J16" i="40"/>
  <c r="I16" i="40"/>
  <c r="L15" i="40"/>
  <c r="K15" i="40"/>
  <c r="J15" i="40"/>
  <c r="I15" i="40"/>
  <c r="L14" i="40"/>
  <c r="K14" i="40"/>
  <c r="J14" i="40"/>
  <c r="I14" i="40"/>
  <c r="L13" i="40"/>
  <c r="K13" i="40"/>
  <c r="J13" i="40"/>
  <c r="I13" i="40"/>
  <c r="L12" i="40"/>
  <c r="K12" i="40"/>
  <c r="J12" i="40"/>
  <c r="I12" i="40"/>
  <c r="L11" i="40"/>
  <c r="K11" i="40"/>
  <c r="J11" i="40"/>
  <c r="I11" i="40"/>
  <c r="L10" i="40"/>
  <c r="K10" i="40"/>
  <c r="J10" i="40"/>
  <c r="I10" i="40"/>
  <c r="L9" i="40"/>
  <c r="K9" i="40"/>
  <c r="J9" i="40"/>
  <c r="I9" i="40"/>
  <c r="L8" i="40"/>
  <c r="K8" i="40"/>
  <c r="J8" i="40"/>
  <c r="I8" i="40"/>
  <c r="L7" i="40"/>
  <c r="K7" i="40"/>
  <c r="J7" i="40"/>
  <c r="I7" i="40"/>
  <c r="L6" i="40"/>
  <c r="K6" i="40"/>
  <c r="J6" i="40"/>
  <c r="I6" i="40"/>
  <c r="L5" i="40"/>
  <c r="K5" i="40"/>
  <c r="J5" i="40"/>
  <c r="I5" i="40"/>
  <c r="H5" i="40"/>
  <c r="H19" i="40"/>
  <c r="H18" i="40"/>
  <c r="H17" i="40"/>
  <c r="H16" i="40"/>
  <c r="H15" i="40"/>
  <c r="H14" i="40"/>
  <c r="H13" i="40"/>
  <c r="H12" i="40"/>
  <c r="H11" i="40"/>
  <c r="H10" i="40"/>
  <c r="H9" i="40"/>
  <c r="H8" i="40"/>
  <c r="H7" i="40"/>
  <c r="H6" i="40"/>
  <c r="K12" i="39"/>
  <c r="J12" i="39"/>
  <c r="I12" i="39"/>
  <c r="H12" i="39"/>
  <c r="G12" i="39"/>
  <c r="K11" i="39"/>
  <c r="J11" i="39"/>
  <c r="I11" i="39"/>
  <c r="H11" i="39"/>
  <c r="K10" i="39"/>
  <c r="J10" i="39"/>
  <c r="I10" i="39"/>
  <c r="H10" i="39"/>
  <c r="K9" i="39"/>
  <c r="J9" i="39"/>
  <c r="I9" i="39"/>
  <c r="H9" i="39"/>
  <c r="K8" i="39"/>
  <c r="J8" i="39"/>
  <c r="I8" i="39"/>
  <c r="H8" i="39"/>
  <c r="K7" i="39"/>
  <c r="J7" i="39"/>
  <c r="I7" i="39"/>
  <c r="H7" i="39"/>
  <c r="K6" i="39"/>
  <c r="J6" i="39"/>
  <c r="I6" i="39"/>
  <c r="H6" i="39"/>
  <c r="K5" i="39"/>
  <c r="J5" i="39"/>
  <c r="I5" i="39"/>
  <c r="H5" i="39"/>
  <c r="G11" i="39"/>
  <c r="G10" i="39"/>
  <c r="G9" i="39"/>
  <c r="G8" i="39"/>
  <c r="G7" i="39"/>
  <c r="G6" i="39"/>
  <c r="G5" i="39"/>
  <c r="E4" i="39"/>
  <c r="J4" i="39" s="1"/>
  <c r="D4" i="39"/>
  <c r="I4" i="39" s="1"/>
  <c r="C4" i="39"/>
  <c r="K11" i="38"/>
  <c r="J11" i="38"/>
  <c r="I11" i="38"/>
  <c r="H11" i="38"/>
  <c r="K10" i="38"/>
  <c r="J10" i="38"/>
  <c r="I10" i="38"/>
  <c r="H10" i="38"/>
  <c r="K9" i="38"/>
  <c r="J9" i="38"/>
  <c r="I9" i="38"/>
  <c r="H9" i="38"/>
  <c r="G9" i="38"/>
  <c r="K8" i="38"/>
  <c r="J8" i="38"/>
  <c r="I8" i="38"/>
  <c r="H8" i="38"/>
  <c r="K5" i="38"/>
  <c r="J5" i="38"/>
  <c r="I5" i="38"/>
  <c r="H5" i="38"/>
  <c r="G11" i="38"/>
  <c r="G10" i="38"/>
  <c r="G8" i="38"/>
  <c r="E7" i="38"/>
  <c r="J7" i="38" s="1"/>
  <c r="D7" i="38"/>
  <c r="C7" i="38"/>
  <c r="G5" i="38"/>
  <c r="G20" i="37"/>
  <c r="G12" i="37"/>
  <c r="K22" i="37"/>
  <c r="J22" i="37"/>
  <c r="I22" i="37"/>
  <c r="H22" i="37"/>
  <c r="G22" i="37"/>
  <c r="K21" i="37"/>
  <c r="J21" i="37"/>
  <c r="I21" i="37"/>
  <c r="H21" i="37"/>
  <c r="G21" i="37"/>
  <c r="K20" i="37"/>
  <c r="J20" i="37"/>
  <c r="I20" i="37"/>
  <c r="H20" i="37"/>
  <c r="K19" i="37"/>
  <c r="J19" i="37"/>
  <c r="I19" i="37"/>
  <c r="H19" i="37"/>
  <c r="G19" i="37"/>
  <c r="K18" i="37"/>
  <c r="J18" i="37"/>
  <c r="I18" i="37"/>
  <c r="H18" i="37"/>
  <c r="G18" i="37"/>
  <c r="K17" i="37"/>
  <c r="J17" i="37"/>
  <c r="I17" i="37"/>
  <c r="H17" i="37"/>
  <c r="G17" i="37"/>
  <c r="K16" i="37"/>
  <c r="J16" i="37"/>
  <c r="I16" i="37"/>
  <c r="H16" i="37"/>
  <c r="G16" i="37"/>
  <c r="K15" i="37"/>
  <c r="J15" i="37"/>
  <c r="I15" i="37"/>
  <c r="H15" i="37"/>
  <c r="G15" i="37"/>
  <c r="K14" i="37"/>
  <c r="J14" i="37"/>
  <c r="I14" i="37"/>
  <c r="H14" i="37"/>
  <c r="G14" i="37"/>
  <c r="K13" i="37"/>
  <c r="J13" i="37"/>
  <c r="I13" i="37"/>
  <c r="H13" i="37"/>
  <c r="G13" i="37"/>
  <c r="K12" i="37"/>
  <c r="J12" i="37"/>
  <c r="I12" i="37"/>
  <c r="H12" i="37"/>
  <c r="K11" i="37"/>
  <c r="J11" i="37"/>
  <c r="I11" i="37"/>
  <c r="H11" i="37"/>
  <c r="G11" i="37"/>
  <c r="K10" i="37"/>
  <c r="J10" i="37"/>
  <c r="I10" i="37"/>
  <c r="H10" i="37"/>
  <c r="G10" i="37"/>
  <c r="K9" i="37"/>
  <c r="J9" i="37"/>
  <c r="I9" i="37"/>
  <c r="H9" i="37"/>
  <c r="G9" i="37"/>
  <c r="K8" i="37"/>
  <c r="J8" i="37"/>
  <c r="I8" i="37"/>
  <c r="H8" i="37"/>
  <c r="G8" i="37"/>
  <c r="K7" i="37"/>
  <c r="J7" i="37"/>
  <c r="I7" i="37"/>
  <c r="H7" i="37"/>
  <c r="G7" i="37"/>
  <c r="K5" i="37"/>
  <c r="J5" i="37"/>
  <c r="I5" i="37"/>
  <c r="H5" i="37"/>
  <c r="G5" i="37"/>
  <c r="E6" i="37"/>
  <c r="J6" i="37" s="1"/>
  <c r="D6" i="37"/>
  <c r="C6" i="37"/>
  <c r="H6" i="37" s="1"/>
  <c r="G27" i="36"/>
  <c r="G21" i="36"/>
  <c r="G19" i="36"/>
  <c r="G13" i="36"/>
  <c r="G11" i="36"/>
  <c r="G7" i="36"/>
  <c r="K27" i="36"/>
  <c r="J27" i="36"/>
  <c r="I27" i="36"/>
  <c r="H27" i="36"/>
  <c r="K26" i="36"/>
  <c r="J26" i="36"/>
  <c r="I26" i="36"/>
  <c r="H26" i="36"/>
  <c r="G26" i="36"/>
  <c r="K25" i="36"/>
  <c r="J25" i="36"/>
  <c r="I25" i="36"/>
  <c r="H25" i="36"/>
  <c r="G25" i="36"/>
  <c r="K24" i="36"/>
  <c r="J24" i="36"/>
  <c r="I24" i="36"/>
  <c r="H24" i="36"/>
  <c r="G24" i="36"/>
  <c r="K23" i="36"/>
  <c r="J23" i="36"/>
  <c r="I23" i="36"/>
  <c r="H23" i="36"/>
  <c r="G23" i="36"/>
  <c r="K22" i="36"/>
  <c r="J22" i="36"/>
  <c r="I22" i="36"/>
  <c r="H22" i="36"/>
  <c r="G22" i="36"/>
  <c r="K21" i="36"/>
  <c r="J21" i="36"/>
  <c r="I21" i="36"/>
  <c r="H21" i="36"/>
  <c r="K20" i="36"/>
  <c r="J20" i="36"/>
  <c r="I20" i="36"/>
  <c r="H20" i="36"/>
  <c r="G20" i="36"/>
  <c r="K19" i="36"/>
  <c r="J19" i="36"/>
  <c r="I19" i="36"/>
  <c r="H19" i="36"/>
  <c r="K18" i="36"/>
  <c r="J18" i="36"/>
  <c r="I18" i="36"/>
  <c r="H18" i="36"/>
  <c r="G18" i="36"/>
  <c r="K17" i="36"/>
  <c r="J17" i="36"/>
  <c r="I17" i="36"/>
  <c r="H17" i="36"/>
  <c r="G17" i="36"/>
  <c r="K16" i="36"/>
  <c r="J16" i="36"/>
  <c r="I16" i="36"/>
  <c r="H16" i="36"/>
  <c r="G16" i="36"/>
  <c r="K15" i="36"/>
  <c r="J15" i="36"/>
  <c r="I15" i="36"/>
  <c r="H15" i="36"/>
  <c r="G15" i="36"/>
  <c r="K14" i="36"/>
  <c r="J14" i="36"/>
  <c r="I14" i="36"/>
  <c r="H14" i="36"/>
  <c r="G14" i="36"/>
  <c r="K13" i="36"/>
  <c r="J13" i="36"/>
  <c r="I13" i="36"/>
  <c r="H13" i="36"/>
  <c r="K12" i="36"/>
  <c r="J12" i="36"/>
  <c r="I12" i="36"/>
  <c r="H12" i="36"/>
  <c r="G12" i="36"/>
  <c r="K11" i="36"/>
  <c r="J11" i="36"/>
  <c r="I11" i="36"/>
  <c r="H11" i="36"/>
  <c r="K10" i="36"/>
  <c r="J10" i="36"/>
  <c r="I10" i="36"/>
  <c r="H10" i="36"/>
  <c r="G10" i="36"/>
  <c r="K9" i="36"/>
  <c r="J9" i="36"/>
  <c r="I9" i="36"/>
  <c r="H9" i="36"/>
  <c r="G9" i="36"/>
  <c r="K5" i="36"/>
  <c r="J5" i="36"/>
  <c r="I5" i="36"/>
  <c r="H5" i="36"/>
  <c r="G5" i="36"/>
  <c r="E8" i="36"/>
  <c r="D8" i="36"/>
  <c r="C8" i="36"/>
  <c r="C4" i="36" s="1"/>
  <c r="C6" i="36" s="1"/>
  <c r="J7" i="36"/>
  <c r="I7" i="36"/>
  <c r="H7" i="36"/>
  <c r="K27" i="35"/>
  <c r="J27" i="35"/>
  <c r="I27" i="35"/>
  <c r="H27" i="35"/>
  <c r="G27" i="35"/>
  <c r="K26" i="35"/>
  <c r="J26" i="35"/>
  <c r="I26" i="35"/>
  <c r="H26" i="35"/>
  <c r="G26" i="35"/>
  <c r="K25" i="35"/>
  <c r="J25" i="35"/>
  <c r="I25" i="35"/>
  <c r="H25" i="35"/>
  <c r="G25" i="35"/>
  <c r="K24" i="35"/>
  <c r="J24" i="35"/>
  <c r="I24" i="35"/>
  <c r="H24" i="35"/>
  <c r="G24" i="35"/>
  <c r="K23" i="35"/>
  <c r="J23" i="35"/>
  <c r="I23" i="35"/>
  <c r="H23" i="35"/>
  <c r="G23" i="35"/>
  <c r="K22" i="35"/>
  <c r="J22" i="35"/>
  <c r="I22" i="35"/>
  <c r="H22" i="35"/>
  <c r="G22" i="35"/>
  <c r="K21" i="35"/>
  <c r="J21" i="35"/>
  <c r="I21" i="35"/>
  <c r="H21" i="35"/>
  <c r="G21" i="35"/>
  <c r="K20" i="35"/>
  <c r="J20" i="35"/>
  <c r="I20" i="35"/>
  <c r="H20" i="35"/>
  <c r="G20" i="35"/>
  <c r="K19" i="35"/>
  <c r="J19" i="35"/>
  <c r="I19" i="35"/>
  <c r="H19" i="35"/>
  <c r="G19" i="35"/>
  <c r="K18" i="35"/>
  <c r="J18" i="35"/>
  <c r="I18" i="35"/>
  <c r="H18" i="35"/>
  <c r="G18" i="35"/>
  <c r="K17" i="35"/>
  <c r="J17" i="35"/>
  <c r="I17" i="35"/>
  <c r="H17" i="35"/>
  <c r="G17" i="35"/>
  <c r="K16" i="35"/>
  <c r="J16" i="35"/>
  <c r="I16" i="35"/>
  <c r="H16" i="35"/>
  <c r="G16" i="35"/>
  <c r="K15" i="35"/>
  <c r="J15" i="35"/>
  <c r="I15" i="35"/>
  <c r="H15" i="35"/>
  <c r="G15" i="35"/>
  <c r="K14" i="35"/>
  <c r="J14" i="35"/>
  <c r="I14" i="35"/>
  <c r="H14" i="35"/>
  <c r="G14" i="35"/>
  <c r="K13" i="35"/>
  <c r="J13" i="35"/>
  <c r="I13" i="35"/>
  <c r="H13" i="35"/>
  <c r="G13" i="35"/>
  <c r="K12" i="35"/>
  <c r="J12" i="35"/>
  <c r="I12" i="35"/>
  <c r="H12" i="35"/>
  <c r="G12" i="35"/>
  <c r="K11" i="35"/>
  <c r="J11" i="35"/>
  <c r="I11" i="35"/>
  <c r="H11" i="35"/>
  <c r="G11" i="35"/>
  <c r="K10" i="35"/>
  <c r="J10" i="35"/>
  <c r="I10" i="35"/>
  <c r="H10" i="35"/>
  <c r="G10" i="35"/>
  <c r="K9" i="35"/>
  <c r="J9" i="35"/>
  <c r="I9" i="35"/>
  <c r="H9" i="35"/>
  <c r="G9" i="35"/>
  <c r="K8" i="35"/>
  <c r="J8" i="35"/>
  <c r="I8" i="35"/>
  <c r="H8" i="35"/>
  <c r="G8" i="35"/>
  <c r="K7" i="35"/>
  <c r="J7" i="35"/>
  <c r="I7" i="35"/>
  <c r="H7" i="35"/>
  <c r="G7" i="35"/>
  <c r="K6" i="35"/>
  <c r="J6" i="35"/>
  <c r="I6" i="35"/>
  <c r="H6" i="35"/>
  <c r="G6" i="35"/>
  <c r="K5" i="35"/>
  <c r="J5" i="35"/>
  <c r="I5" i="35"/>
  <c r="H5" i="35"/>
  <c r="G5" i="35"/>
  <c r="J4" i="35"/>
  <c r="I4" i="35"/>
  <c r="H4" i="35"/>
  <c r="B4" i="35"/>
  <c r="F4" i="35" s="1"/>
  <c r="K4" i="35" s="1"/>
  <c r="G22" i="33"/>
  <c r="G21" i="33"/>
  <c r="G15" i="33"/>
  <c r="G7" i="33"/>
  <c r="K23" i="33"/>
  <c r="J23" i="33"/>
  <c r="I23" i="33"/>
  <c r="H23" i="33"/>
  <c r="G23" i="33"/>
  <c r="K22" i="33"/>
  <c r="J22" i="33"/>
  <c r="I22" i="33"/>
  <c r="H22" i="33"/>
  <c r="K21" i="33"/>
  <c r="J21" i="33"/>
  <c r="I21" i="33"/>
  <c r="H21" i="33"/>
  <c r="K20" i="33"/>
  <c r="J20" i="33"/>
  <c r="I20" i="33"/>
  <c r="H20" i="33"/>
  <c r="G20" i="33"/>
  <c r="K19" i="33"/>
  <c r="J19" i="33"/>
  <c r="I19" i="33"/>
  <c r="H19" i="33"/>
  <c r="G19" i="33"/>
  <c r="K18" i="33"/>
  <c r="J18" i="33"/>
  <c r="I18" i="33"/>
  <c r="H18" i="33"/>
  <c r="G18" i="33"/>
  <c r="K17" i="33"/>
  <c r="J17" i="33"/>
  <c r="I17" i="33"/>
  <c r="H17" i="33"/>
  <c r="G17" i="33"/>
  <c r="K16" i="33"/>
  <c r="J16" i="33"/>
  <c r="I16" i="33"/>
  <c r="H16" i="33"/>
  <c r="G16" i="33"/>
  <c r="K15" i="33"/>
  <c r="J15" i="33"/>
  <c r="I15" i="33"/>
  <c r="H15" i="33"/>
  <c r="K14" i="33"/>
  <c r="J14" i="33"/>
  <c r="I14" i="33"/>
  <c r="H14" i="33"/>
  <c r="G14" i="33"/>
  <c r="K13" i="33"/>
  <c r="J13" i="33"/>
  <c r="I13" i="33"/>
  <c r="H13" i="33"/>
  <c r="G13" i="33"/>
  <c r="K12" i="33"/>
  <c r="J12" i="33"/>
  <c r="I12" i="33"/>
  <c r="H12" i="33"/>
  <c r="G12" i="33"/>
  <c r="K11" i="33"/>
  <c r="J11" i="33"/>
  <c r="I11" i="33"/>
  <c r="H11" i="33"/>
  <c r="G11" i="33"/>
  <c r="K10" i="33"/>
  <c r="J10" i="33"/>
  <c r="I10" i="33"/>
  <c r="H10" i="33"/>
  <c r="G10" i="33"/>
  <c r="K9" i="33"/>
  <c r="J9" i="33"/>
  <c r="I9" i="33"/>
  <c r="H9" i="33"/>
  <c r="G9" i="33"/>
  <c r="K8" i="33"/>
  <c r="J8" i="33"/>
  <c r="I8" i="33"/>
  <c r="H8" i="33"/>
  <c r="G8" i="33"/>
  <c r="K7" i="33"/>
  <c r="J7" i="33"/>
  <c r="I7" i="33"/>
  <c r="H7" i="33"/>
  <c r="K6" i="33"/>
  <c r="J6" i="33"/>
  <c r="I6" i="33"/>
  <c r="H6" i="33"/>
  <c r="G6" i="33"/>
  <c r="K5" i="33"/>
  <c r="J5" i="33"/>
  <c r="I5" i="33"/>
  <c r="H5" i="33"/>
  <c r="G5" i="33"/>
  <c r="K4" i="33"/>
  <c r="J4" i="33"/>
  <c r="I4" i="33"/>
  <c r="H4" i="33"/>
  <c r="B4" i="33"/>
  <c r="P6" i="32"/>
  <c r="P4" i="32" s="1"/>
  <c r="O6" i="32"/>
  <c r="O4" i="32" s="1"/>
  <c r="N6" i="32"/>
  <c r="M6" i="32"/>
  <c r="M4" i="32" s="1"/>
  <c r="K14" i="32"/>
  <c r="J14" i="32"/>
  <c r="I14" i="32"/>
  <c r="H14" i="32"/>
  <c r="K13" i="32"/>
  <c r="J13" i="32"/>
  <c r="I13" i="32"/>
  <c r="H13" i="32"/>
  <c r="K12" i="32"/>
  <c r="J12" i="32"/>
  <c r="I12" i="32"/>
  <c r="H12" i="32"/>
  <c r="K11" i="32"/>
  <c r="J11" i="32"/>
  <c r="I11" i="32"/>
  <c r="H11" i="32"/>
  <c r="K10" i="32"/>
  <c r="J10" i="32"/>
  <c r="I10" i="32"/>
  <c r="H10" i="32"/>
  <c r="K9" i="32"/>
  <c r="J9" i="32"/>
  <c r="I9" i="32"/>
  <c r="H9" i="32"/>
  <c r="K8" i="32"/>
  <c r="J8" i="32"/>
  <c r="I8" i="32"/>
  <c r="H8" i="32"/>
  <c r="G8" i="32"/>
  <c r="K7" i="32"/>
  <c r="J7" i="32"/>
  <c r="I7" i="32"/>
  <c r="H7" i="32"/>
  <c r="G7" i="32"/>
  <c r="J5" i="32"/>
  <c r="I5" i="32"/>
  <c r="H5" i="32"/>
  <c r="G14" i="32"/>
  <c r="G13" i="32"/>
  <c r="G12" i="32"/>
  <c r="G11" i="32"/>
  <c r="G10" i="32"/>
  <c r="G9" i="32"/>
  <c r="F6" i="32"/>
  <c r="E6" i="32"/>
  <c r="D6" i="32"/>
  <c r="C6" i="32"/>
  <c r="C3" i="29"/>
  <c r="F7" i="44" l="1"/>
  <c r="F13" i="44" s="1"/>
  <c r="J5" i="45"/>
  <c r="I6" i="32"/>
  <c r="E31" i="43"/>
  <c r="F32" i="43"/>
  <c r="H6" i="32"/>
  <c r="F33" i="44"/>
  <c r="D4" i="44"/>
  <c r="D18" i="44" s="1"/>
  <c r="F21" i="44"/>
  <c r="F27" i="44" s="1"/>
  <c r="B17" i="44"/>
  <c r="B19" i="44" s="1"/>
  <c r="F47" i="49"/>
  <c r="F28" i="49"/>
  <c r="C46" i="49"/>
  <c r="F46" i="49" s="1"/>
  <c r="C27" i="49"/>
  <c r="F27" i="49" s="1"/>
  <c r="C6" i="49"/>
  <c r="F6" i="49" s="1"/>
  <c r="F8" i="49"/>
  <c r="J11" i="45"/>
  <c r="P11" i="45"/>
  <c r="I5" i="45"/>
  <c r="P5" i="45"/>
  <c r="D4" i="45"/>
  <c r="H11" i="45"/>
  <c r="F11" i="45"/>
  <c r="H5" i="45"/>
  <c r="F5" i="45"/>
  <c r="F36" i="43"/>
  <c r="E56" i="43"/>
  <c r="F56" i="43" s="1"/>
  <c r="E51" i="43"/>
  <c r="C3" i="43"/>
  <c r="F3" i="43" s="1"/>
  <c r="F6" i="43"/>
  <c r="F13" i="41"/>
  <c r="K13" i="41" s="1"/>
  <c r="F6" i="41"/>
  <c r="K6" i="41" s="1"/>
  <c r="H13" i="41"/>
  <c r="C12" i="41"/>
  <c r="H6" i="41"/>
  <c r="H4" i="39"/>
  <c r="F4" i="39"/>
  <c r="K4" i="39" s="1"/>
  <c r="E4" i="38"/>
  <c r="E6" i="38" s="1"/>
  <c r="H7" i="38"/>
  <c r="F7" i="38"/>
  <c r="K7" i="38" s="1"/>
  <c r="C4" i="38"/>
  <c r="C4" i="37"/>
  <c r="H4" i="37" s="1"/>
  <c r="I6" i="37"/>
  <c r="F6" i="37"/>
  <c r="K6" i="37" s="1"/>
  <c r="J8" i="36"/>
  <c r="E4" i="36"/>
  <c r="E6" i="36" s="1"/>
  <c r="I8" i="36"/>
  <c r="D4" i="36"/>
  <c r="D6" i="36" s="1"/>
  <c r="F8" i="36"/>
  <c r="K8" i="36" s="1"/>
  <c r="G4" i="33"/>
  <c r="J6" i="32"/>
  <c r="C4" i="32"/>
  <c r="H4" i="32" s="1"/>
  <c r="D4" i="32"/>
  <c r="L6" i="32"/>
  <c r="K6" i="32"/>
  <c r="F10" i="29"/>
  <c r="F3" i="29"/>
  <c r="K7" i="36"/>
  <c r="B4" i="36"/>
  <c r="H8" i="36"/>
  <c r="G8" i="36"/>
  <c r="D27" i="44"/>
  <c r="G4" i="35"/>
  <c r="G7" i="38"/>
  <c r="G13" i="41"/>
  <c r="E27" i="44"/>
  <c r="E4" i="32"/>
  <c r="J4" i="32" s="1"/>
  <c r="D4" i="37"/>
  <c r="D3" i="44"/>
  <c r="N4" i="32"/>
  <c r="L4" i="32" s="1"/>
  <c r="E4" i="37"/>
  <c r="J4" i="37" s="1"/>
  <c r="G4" i="37"/>
  <c r="C13" i="44"/>
  <c r="G6" i="37"/>
  <c r="G4" i="39"/>
  <c r="D12" i="41"/>
  <c r="D13" i="44"/>
  <c r="B6" i="32"/>
  <c r="G6" i="41"/>
  <c r="E12" i="41"/>
  <c r="J12" i="41" s="1"/>
  <c r="E13" i="44"/>
  <c r="I7" i="38"/>
  <c r="D4" i="38"/>
  <c r="I13" i="41"/>
  <c r="C4" i="44"/>
  <c r="C21" i="44"/>
  <c r="C27" i="44" s="1"/>
  <c r="C4" i="45"/>
  <c r="C42" i="43"/>
  <c r="D42" i="43"/>
  <c r="D49" i="43" s="1"/>
  <c r="E4" i="44"/>
  <c r="E30" i="43" l="1"/>
  <c r="F31" i="43"/>
  <c r="F4" i="44"/>
  <c r="F18" i="44" s="1"/>
  <c r="D5" i="44"/>
  <c r="C5" i="49"/>
  <c r="F5" i="49" s="1"/>
  <c r="K11" i="45"/>
  <c r="K5" i="45"/>
  <c r="F4" i="45"/>
  <c r="E49" i="43"/>
  <c r="F42" i="43"/>
  <c r="F49" i="43" s="1"/>
  <c r="H12" i="41"/>
  <c r="F12" i="41"/>
  <c r="K12" i="41" s="1"/>
  <c r="J4" i="38"/>
  <c r="J6" i="38" s="1"/>
  <c r="F4" i="38"/>
  <c r="F6" i="38" s="1"/>
  <c r="C6" i="38"/>
  <c r="H4" i="38"/>
  <c r="H6" i="38" s="1"/>
  <c r="F4" i="37"/>
  <c r="K4" i="37" s="1"/>
  <c r="B6" i="36"/>
  <c r="F4" i="36"/>
  <c r="I4" i="32"/>
  <c r="G6" i="32"/>
  <c r="H4" i="36"/>
  <c r="H6" i="36" s="1"/>
  <c r="G4" i="38"/>
  <c r="G6" i="38" s="1"/>
  <c r="B6" i="38"/>
  <c r="J4" i="36"/>
  <c r="J6" i="36" s="1"/>
  <c r="I4" i="36"/>
  <c r="I6" i="36" s="1"/>
  <c r="G4" i="36"/>
  <c r="G6" i="36" s="1"/>
  <c r="H4" i="45"/>
  <c r="E18" i="44"/>
  <c r="E3" i="44"/>
  <c r="E17" i="44" s="1"/>
  <c r="D17" i="44"/>
  <c r="D19" i="44" s="1"/>
  <c r="C49" i="43"/>
  <c r="C18" i="44"/>
  <c r="C3" i="44"/>
  <c r="I12" i="41"/>
  <c r="G12" i="41"/>
  <c r="D6" i="38"/>
  <c r="I4" i="38"/>
  <c r="I6" i="38" s="1"/>
  <c r="I4" i="37"/>
  <c r="E29" i="43" l="1"/>
  <c r="F30" i="43"/>
  <c r="F3" i="44"/>
  <c r="F17" i="44" s="1"/>
  <c r="F19" i="44" s="1"/>
  <c r="C5" i="44"/>
  <c r="K4" i="38"/>
  <c r="K6" i="38" s="1"/>
  <c r="F6" i="36"/>
  <c r="K4" i="36"/>
  <c r="K6" i="36" s="1"/>
  <c r="E19" i="44"/>
  <c r="E5" i="44"/>
  <c r="C17" i="44"/>
  <c r="C19" i="44" s="1"/>
  <c r="F29" i="43" l="1"/>
  <c r="E28" i="43"/>
  <c r="F5" i="44"/>
  <c r="C4" i="1"/>
  <c r="D4" i="1"/>
  <c r="E4" i="1"/>
  <c r="F4" i="1" s="1"/>
  <c r="B4" i="1"/>
  <c r="E24" i="43" l="1"/>
  <c r="F28" i="43"/>
  <c r="E23" i="43" l="1"/>
  <c r="F23" i="43" s="1"/>
  <c r="F24" i="43"/>
  <c r="G5" i="32"/>
  <c r="F5" i="32"/>
  <c r="K5" i="32" s="1"/>
  <c r="E22" i="43" l="1"/>
  <c r="E21" i="43" s="1"/>
  <c r="E20" i="43" s="1"/>
  <c r="F4" i="32"/>
  <c r="F22" i="43" l="1"/>
  <c r="F20" i="43"/>
  <c r="F21" i="43"/>
  <c r="E19" i="43"/>
  <c r="K4" i="32"/>
  <c r="B4" i="32"/>
  <c r="G4" i="32" s="1"/>
  <c r="I4" i="40"/>
  <c r="J4" i="40"/>
  <c r="K4" i="40"/>
  <c r="L4" i="40"/>
  <c r="H4" i="40"/>
  <c r="F19" i="43" l="1"/>
  <c r="E18" i="43"/>
  <c r="K21" i="40"/>
  <c r="K22" i="40"/>
  <c r="H21" i="40"/>
  <c r="H22" i="40"/>
  <c r="L22" i="40"/>
  <c r="L21" i="40"/>
  <c r="J22" i="40"/>
  <c r="J21" i="40"/>
  <c r="I21" i="40"/>
  <c r="I22" i="40"/>
  <c r="I4" i="45"/>
  <c r="N18" i="45"/>
  <c r="I18" i="45" s="1"/>
  <c r="J4" i="45"/>
  <c r="O18" i="45"/>
  <c r="P4" i="45"/>
  <c r="K4" i="45" s="1"/>
  <c r="F18" i="43" l="1"/>
  <c r="P18" i="45"/>
  <c r="K18" i="45" s="1"/>
  <c r="E17" i="43"/>
  <c r="J18" i="45"/>
  <c r="F17" i="43" l="1"/>
  <c r="E16" i="43"/>
  <c r="F16" i="43" l="1"/>
  <c r="E15" i="43"/>
  <c r="E14" i="43" s="1"/>
  <c r="F14" i="43" s="1"/>
  <c r="F15" i="43" l="1"/>
  <c r="E13" i="43"/>
  <c r="F13" i="43" s="1"/>
  <c r="P4" i="42"/>
  <c r="K4" i="42" s="1"/>
  <c r="I4" i="42"/>
</calcChain>
</file>

<file path=xl/sharedStrings.xml><?xml version="1.0" encoding="utf-8"?>
<sst xmlns="http://schemas.openxmlformats.org/spreadsheetml/2006/main" count="1128" uniqueCount="555">
  <si>
    <t xml:space="preserve">     All persons</t>
  </si>
  <si>
    <t>Under 5 years</t>
  </si>
  <si>
    <t>5 to 9 years</t>
  </si>
  <si>
    <t>10 to 14 years</t>
  </si>
  <si>
    <t>15 to 19 years</t>
  </si>
  <si>
    <t>20 to 24 years</t>
  </si>
  <si>
    <t>25 to 29 years</t>
  </si>
  <si>
    <t>30 to 34 years</t>
  </si>
  <si>
    <t>35 to 39 years</t>
  </si>
  <si>
    <t>40 to 44 years</t>
  </si>
  <si>
    <t>45 to 49 years</t>
  </si>
  <si>
    <t>50 tp 54 years</t>
  </si>
  <si>
    <t>55 to 59 years</t>
  </si>
  <si>
    <t>60 to 64 years</t>
  </si>
  <si>
    <t>65 to 69 years</t>
  </si>
  <si>
    <t>70 to 74 years</t>
  </si>
  <si>
    <t>75 to 79 years</t>
  </si>
  <si>
    <t>80 to 84  years</t>
  </si>
  <si>
    <t>85 years and over</t>
  </si>
  <si>
    <t>16 years and over</t>
  </si>
  <si>
    <t>Median</t>
  </si>
  <si>
    <t>Total</t>
  </si>
  <si>
    <t xml:space="preserve">      Women 15 to 19 years</t>
  </si>
  <si>
    <t xml:space="preserve">   Children ever born</t>
  </si>
  <si>
    <t>Women ever married</t>
  </si>
  <si>
    <t xml:space="preserve">      Women 20 to 24 years</t>
  </si>
  <si>
    <t xml:space="preserve">      Women 25 to 29 years</t>
  </si>
  <si>
    <t xml:space="preserve">      Women 30 to 34 years</t>
  </si>
  <si>
    <t xml:space="preserve">      Women 35 to 39 years</t>
  </si>
  <si>
    <t xml:space="preserve">      Women 40 to 4 years</t>
  </si>
  <si>
    <t xml:space="preserve">      Women 45 to 49 years</t>
  </si>
  <si>
    <t>No children</t>
  </si>
  <si>
    <t>1 child</t>
  </si>
  <si>
    <t>2 children</t>
  </si>
  <si>
    <t>3 children</t>
  </si>
  <si>
    <t>4 children</t>
  </si>
  <si>
    <t>5 children</t>
  </si>
  <si>
    <t>6 children</t>
  </si>
  <si>
    <t>7 or more children</t>
  </si>
  <si>
    <t xml:space="preserve">    Males 15 years and over</t>
  </si>
  <si>
    <t>Never married</t>
  </si>
  <si>
    <t>Now married, except separated</t>
  </si>
  <si>
    <t>Searatead</t>
  </si>
  <si>
    <t>Widowed</t>
  </si>
  <si>
    <t>Divorced</t>
  </si>
  <si>
    <t xml:space="preserve">    Females 15 years and over</t>
  </si>
  <si>
    <t>Northern Mariana Islands</t>
  </si>
  <si>
    <t>Guam</t>
  </si>
  <si>
    <t>Palau</t>
  </si>
  <si>
    <t xml:space="preserve">   Chuuk</t>
  </si>
  <si>
    <t xml:space="preserve">   Kosrae</t>
  </si>
  <si>
    <t xml:space="preserve">   Pohnpei</t>
  </si>
  <si>
    <t xml:space="preserve">   Yap</t>
  </si>
  <si>
    <t>Marshall Islands</t>
  </si>
  <si>
    <t>Other Pacific Islands</t>
  </si>
  <si>
    <t>Asia</t>
  </si>
  <si>
    <t xml:space="preserve">   Japan</t>
  </si>
  <si>
    <t xml:space="preserve">   Korea</t>
  </si>
  <si>
    <t xml:space="preserve">   China</t>
  </si>
  <si>
    <t xml:space="preserve">   Philippines</t>
  </si>
  <si>
    <t xml:space="preserve">   Taiwan</t>
  </si>
  <si>
    <t xml:space="preserve">   Other Asia</t>
  </si>
  <si>
    <t>United States</t>
  </si>
  <si>
    <t>Elsewhere</t>
  </si>
  <si>
    <t xml:space="preserve">     All peraons</t>
  </si>
  <si>
    <t xml:space="preserve">     Females</t>
  </si>
  <si>
    <t xml:space="preserve">       Males</t>
  </si>
  <si>
    <t xml:space="preserve">      All persons</t>
  </si>
  <si>
    <t>Born in this Area</t>
  </si>
  <si>
    <t>Born outside this Area</t>
  </si>
  <si>
    <t xml:space="preserve">   1989 or 1990</t>
  </si>
  <si>
    <t xml:space="preserve">   1987 or 1988</t>
  </si>
  <si>
    <t xml:space="preserve">   1985 or 1986</t>
  </si>
  <si>
    <t xml:space="preserve">   1980 to 1984</t>
  </si>
  <si>
    <t xml:space="preserve">   1975 to 1979</t>
  </si>
  <si>
    <t xml:space="preserve">   1970 to 1974</t>
  </si>
  <si>
    <t xml:space="preserve">   1960 to 1969</t>
  </si>
  <si>
    <t xml:space="preserve">   Before 1960</t>
  </si>
  <si>
    <t>Single ethnic group</t>
  </si>
  <si>
    <t xml:space="preserve">   Carolinian</t>
  </si>
  <si>
    <t xml:space="preserve">   Palauan</t>
  </si>
  <si>
    <t xml:space="preserve">   Chuukese</t>
  </si>
  <si>
    <t xml:space="preserve">   Kosraean</t>
  </si>
  <si>
    <t xml:space="preserve">   Marshallese</t>
  </si>
  <si>
    <t xml:space="preserve">   Pohnpeian</t>
  </si>
  <si>
    <t xml:space="preserve">   Yapese</t>
  </si>
  <si>
    <t xml:space="preserve">   Other Pacific Islands</t>
  </si>
  <si>
    <t xml:space="preserve">   Asian</t>
  </si>
  <si>
    <t xml:space="preserve">      Chinese</t>
  </si>
  <si>
    <t xml:space="preserve">      Filipino</t>
  </si>
  <si>
    <t xml:space="preserve">      Japanese</t>
  </si>
  <si>
    <t xml:space="preserve">      Korean</t>
  </si>
  <si>
    <t xml:space="preserve">      Other Asian</t>
  </si>
  <si>
    <t xml:space="preserve">   White</t>
  </si>
  <si>
    <t xml:space="preserve">   Black</t>
  </si>
  <si>
    <t xml:space="preserve">   Other single ethnic group</t>
  </si>
  <si>
    <t>Multiple ethnic groups</t>
  </si>
  <si>
    <t>Not reported</t>
  </si>
  <si>
    <t xml:space="preserve">    Persons 5 years and over</t>
  </si>
  <si>
    <t>Same house in this Area in 1985</t>
  </si>
  <si>
    <t xml:space="preserve">              Percent</t>
  </si>
  <si>
    <t>Different house in this Area</t>
  </si>
  <si>
    <t>Outside this Area in 1985</t>
  </si>
  <si>
    <t xml:space="preserve">   Guam</t>
  </si>
  <si>
    <t xml:space="preserve">   FSM</t>
  </si>
  <si>
    <t xml:space="preserve">      Chuuk</t>
  </si>
  <si>
    <t xml:space="preserve">      Kosrae</t>
  </si>
  <si>
    <t xml:space="preserve">      Pohnpei</t>
  </si>
  <si>
    <t xml:space="preserve">      Yap</t>
  </si>
  <si>
    <t xml:space="preserve">   Marshall Islands</t>
  </si>
  <si>
    <t xml:space="preserve">   Asia</t>
  </si>
  <si>
    <t xml:space="preserve">      Japan</t>
  </si>
  <si>
    <t xml:space="preserve">      Korea</t>
  </si>
  <si>
    <t xml:space="preserve">      china</t>
  </si>
  <si>
    <t xml:space="preserve">      Philippines</t>
  </si>
  <si>
    <t xml:space="preserve">      Taiwan</t>
  </si>
  <si>
    <t xml:space="preserve">      Vietnam</t>
  </si>
  <si>
    <t xml:space="preserve">      Other Asia</t>
  </si>
  <si>
    <t xml:space="preserve">   United States</t>
  </si>
  <si>
    <t xml:space="preserve">   Elsewhere</t>
  </si>
  <si>
    <t xml:space="preserve">      Persons 5 years and over</t>
  </si>
  <si>
    <t>Speak only English at home</t>
  </si>
  <si>
    <t xml:space="preserve">    Chamorro</t>
  </si>
  <si>
    <t xml:space="preserve">    Carolinian</t>
  </si>
  <si>
    <t xml:space="preserve">    Palauan</t>
  </si>
  <si>
    <t xml:space="preserve">    Chuukese</t>
  </si>
  <si>
    <t xml:space="preserve">    Marshallese</t>
  </si>
  <si>
    <t xml:space="preserve">    Pohnpeian</t>
  </si>
  <si>
    <t xml:space="preserve">    Yapese</t>
  </si>
  <si>
    <t xml:space="preserve">    Other Pacific Islander Language</t>
  </si>
  <si>
    <t xml:space="preserve">    Asian languages</t>
  </si>
  <si>
    <t xml:space="preserve">        Chinese</t>
  </si>
  <si>
    <t xml:space="preserve">       Japanese</t>
  </si>
  <si>
    <t xml:space="preserve">        Korean</t>
  </si>
  <si>
    <t xml:space="preserve">        Philippines lang</t>
  </si>
  <si>
    <t xml:space="preserve">        Other Asian languages</t>
  </si>
  <si>
    <t xml:space="preserve">    Other languages</t>
  </si>
  <si>
    <t xml:space="preserve">       Females</t>
  </si>
  <si>
    <t xml:space="preserve">         Persons 5 years and over</t>
  </si>
  <si>
    <t xml:space="preserve">             Percent</t>
  </si>
  <si>
    <t>Speak other language at home</t>
  </si>
  <si>
    <t xml:space="preserve">    More frequently than English</t>
  </si>
  <si>
    <t xml:space="preserve">    Both equally often</t>
  </si>
  <si>
    <t xml:space="preserve">    Less frequently than English</t>
  </si>
  <si>
    <t xml:space="preserve">    Does not speak English</t>
  </si>
  <si>
    <t xml:space="preserve">         Persons 5 to 17 years</t>
  </si>
  <si>
    <t>Preprimary school</t>
  </si>
  <si>
    <t xml:space="preserve">   Public school</t>
  </si>
  <si>
    <t>Elementary school (Grades 1 to 8)</t>
  </si>
  <si>
    <t>High school (grades 9 to 12)</t>
  </si>
  <si>
    <t>College</t>
  </si>
  <si>
    <t xml:space="preserve">       Persons 25 years and over</t>
  </si>
  <si>
    <t>None</t>
  </si>
  <si>
    <t>1 to 4 years</t>
  </si>
  <si>
    <t>Elemenary:</t>
  </si>
  <si>
    <t>5 and 6 years</t>
  </si>
  <si>
    <t>7 years</t>
  </si>
  <si>
    <t>8 years</t>
  </si>
  <si>
    <t>High school:</t>
  </si>
  <si>
    <t>1 year</t>
  </si>
  <si>
    <t>2 years</t>
  </si>
  <si>
    <t>3 years</t>
  </si>
  <si>
    <t>4 years, no diploma</t>
  </si>
  <si>
    <t>High school graduate, inlc equivalency</t>
  </si>
  <si>
    <t>Some college, no degree</t>
  </si>
  <si>
    <t>Associate degree, occupational program</t>
  </si>
  <si>
    <t>Associate degree, academic program</t>
  </si>
  <si>
    <t>Bachelor's degree</t>
  </si>
  <si>
    <t>Graduate or professional degree</t>
  </si>
  <si>
    <t>Percent high school graduate or higher</t>
  </si>
  <si>
    <t>Percent Bachelor's Degree or higher</t>
  </si>
  <si>
    <t xml:space="preserve">     Persons 18 to 24 years</t>
  </si>
  <si>
    <t xml:space="preserve">     Persons 25 to 34 years</t>
  </si>
  <si>
    <t>Percent some college or higher</t>
  </si>
  <si>
    <t>Percent Bachelor's degree or higher</t>
  </si>
  <si>
    <t xml:space="preserve">       Persons 10 years and over</t>
  </si>
  <si>
    <t>Can read and write in any language</t>
  </si>
  <si>
    <t>Cannot read and write</t>
  </si>
  <si>
    <t>VOCATIONAL TRAINING</t>
  </si>
  <si>
    <t xml:space="preserve">     Persons 16 to 64 years</t>
  </si>
  <si>
    <t xml:space="preserve">    In this Area</t>
  </si>
  <si>
    <t xml:space="preserve">    Not in this Area</t>
  </si>
  <si>
    <t xml:space="preserve">     Civilian noninstitutional persons 16 to 64 years</t>
  </si>
  <si>
    <t>With a mobility or self-care limitation</t>
  </si>
  <si>
    <t xml:space="preserve">   With a mobility limitation</t>
  </si>
  <si>
    <t xml:space="preserve">      In labor force</t>
  </si>
  <si>
    <t xml:space="preserve">   With a self-care limitation</t>
  </si>
  <si>
    <t>With a work disability</t>
  </si>
  <si>
    <t xml:space="preserve">   Prevented from working</t>
  </si>
  <si>
    <t>No work disability</t>
  </si>
  <si>
    <t xml:space="preserve">      Civilian noninstitutional persons 65 years and over</t>
  </si>
  <si>
    <t xml:space="preserve">      Persons 16 years and over</t>
  </si>
  <si>
    <t>Now on active duty</t>
  </si>
  <si>
    <t>On active duty in the past, but not now</t>
  </si>
  <si>
    <t>Never on active duty</t>
  </si>
  <si>
    <t xml:space="preserve">   In Reserves or National Guard now</t>
  </si>
  <si>
    <t xml:space="preserve">   In Reserves or National Guard in the past, but not now</t>
  </si>
  <si>
    <t xml:space="preserve">   Never served</t>
  </si>
  <si>
    <t>PERIOD OF SERVICE</t>
  </si>
  <si>
    <t xml:space="preserve">      Civilian veterans 16 years and over</t>
  </si>
  <si>
    <t>May 1975 or later service</t>
  </si>
  <si>
    <t xml:space="preserve">   September 1980 or later service only</t>
  </si>
  <si>
    <t xml:space="preserve">      Served 2 or more years</t>
  </si>
  <si>
    <t>Veitname era, no Korean conflict</t>
  </si>
  <si>
    <t>Vietnam era and Korean conflict</t>
  </si>
  <si>
    <t>February 1955 to July 1964 only</t>
  </si>
  <si>
    <t>Korean conflict, no WW II</t>
  </si>
  <si>
    <t>Korean conflist and WW II</t>
  </si>
  <si>
    <t>World War II, no Korean conflict</t>
  </si>
  <si>
    <t>Other</t>
  </si>
  <si>
    <t>LENGTH OF SERVICE</t>
  </si>
  <si>
    <t xml:space="preserve">     Civilian veterans 16 years and over</t>
  </si>
  <si>
    <t>Less than 2 years</t>
  </si>
  <si>
    <t>2 to 10 years</t>
  </si>
  <si>
    <t>11 to 19 years</t>
  </si>
  <si>
    <t>20 or more years</t>
  </si>
  <si>
    <t>MILITARY BENEFITS</t>
  </si>
  <si>
    <t>Receiving military benefits</t>
  </si>
  <si>
    <t>Not receiving military benefits</t>
  </si>
  <si>
    <t>MILITARY DEPENDENCY</t>
  </si>
  <si>
    <t xml:space="preserve">       All persons</t>
  </si>
  <si>
    <t>In Armed Forces</t>
  </si>
  <si>
    <t>Military dependent</t>
  </si>
  <si>
    <t xml:space="preserve">   Of active-duty member</t>
  </si>
  <si>
    <t xml:space="preserve">   Other dependent</t>
  </si>
  <si>
    <t>Other civilians</t>
  </si>
  <si>
    <t xml:space="preserve">       Persons 16 uears and over</t>
  </si>
  <si>
    <t>Worked in 1989</t>
  </si>
  <si>
    <t xml:space="preserve">      50 to 52 weeks</t>
  </si>
  <si>
    <t xml:space="preserve">      40 to 49 weeks</t>
  </si>
  <si>
    <t xml:space="preserve">      27 to 39 weeks</t>
  </si>
  <si>
    <t xml:space="preserve">      14 to 26 weeks</t>
  </si>
  <si>
    <t xml:space="preserve">      1 to 13 weeks</t>
  </si>
  <si>
    <t>Did not work in 1989</t>
  </si>
  <si>
    <t>WORKERS IN FAMILY IN 1989</t>
  </si>
  <si>
    <t xml:space="preserve">       Families</t>
  </si>
  <si>
    <t>No workers</t>
  </si>
  <si>
    <t>2 or more workers</t>
  </si>
  <si>
    <t xml:space="preserve">      Employed persons 16 years and over</t>
  </si>
  <si>
    <t>Private for profit wage and salary workers</t>
  </si>
  <si>
    <t>Private non-for-profit wage and salary workers</t>
  </si>
  <si>
    <t>Local or territorial government workers</t>
  </si>
  <si>
    <t>Federal government workers</t>
  </si>
  <si>
    <t>Self-employed workers</t>
  </si>
  <si>
    <t>Unpaid family workers</t>
  </si>
  <si>
    <t xml:space="preserve">      Employed Females 16 years and over</t>
  </si>
  <si>
    <t xml:space="preserve">      Employed Males 16 years and over</t>
  </si>
  <si>
    <t>MEANS OF TRANSPORT TO WORK</t>
  </si>
  <si>
    <t xml:space="preserve">      Workers 16 years and over</t>
  </si>
  <si>
    <t>Car, truck of private van/bus</t>
  </si>
  <si>
    <t xml:space="preserve">   Drive alone</t>
  </si>
  <si>
    <t xml:space="preserve">   Carpooled</t>
  </si>
  <si>
    <t xml:space="preserve">      2 person carpool</t>
  </si>
  <si>
    <t xml:space="preserve">      3 persons</t>
  </si>
  <si>
    <t xml:space="preserve">      4 persons</t>
  </si>
  <si>
    <t xml:space="preserve">      5 persons</t>
  </si>
  <si>
    <t xml:space="preserve">      6 perons</t>
  </si>
  <si>
    <t xml:space="preserve">      10 or more persons</t>
  </si>
  <si>
    <t xml:space="preserve">      7 to 9 persons</t>
  </si>
  <si>
    <t>Public van/bus</t>
  </si>
  <si>
    <t>Boat</t>
  </si>
  <si>
    <t>Taxicab</t>
  </si>
  <si>
    <t>Motorcycle</t>
  </si>
  <si>
    <t>Bicycle</t>
  </si>
  <si>
    <t>Walked</t>
  </si>
  <si>
    <t>Other method</t>
  </si>
  <si>
    <t>Worked at home</t>
  </si>
  <si>
    <t>TRAVEL TIME TO WORK</t>
  </si>
  <si>
    <t xml:space="preserve">       Workers 16 years and over</t>
  </si>
  <si>
    <t>Did not work at home</t>
  </si>
  <si>
    <t xml:space="preserve">   Less than 5 minutes</t>
  </si>
  <si>
    <t xml:space="preserve">   5 to 9 minutes</t>
  </si>
  <si>
    <t xml:space="preserve">   10 to 14 minutes</t>
  </si>
  <si>
    <t xml:space="preserve">   15 to 19 minutes</t>
  </si>
  <si>
    <t xml:space="preserve">   20 to 24 minutes</t>
  </si>
  <si>
    <t xml:space="preserve">   25 to 29 minutes</t>
  </si>
  <si>
    <t xml:space="preserve">   30 to 34 minutes</t>
  </si>
  <si>
    <t xml:space="preserve">   35 to 39 minutes</t>
  </si>
  <si>
    <t xml:space="preserve">   40 to 44 minutes</t>
  </si>
  <si>
    <t xml:space="preserve">   45 to 59 minutes</t>
  </si>
  <si>
    <t xml:space="preserve">   60 to 89 minutes</t>
  </si>
  <si>
    <t xml:space="preserve">   90 minutes or more</t>
  </si>
  <si>
    <t xml:space="preserve">   Mean (minutes)</t>
  </si>
  <si>
    <t>DEPARTURE TIME</t>
  </si>
  <si>
    <t xml:space="preserve">         Workers 16 years and over</t>
  </si>
  <si>
    <t xml:space="preserve">   12:00 am to 4:59 am</t>
  </si>
  <si>
    <t xml:space="preserve">   5:00 am to 5:59 am</t>
  </si>
  <si>
    <t xml:space="preserve">   6:00 am to 6:29 am</t>
  </si>
  <si>
    <t xml:space="preserve">   6:30 am to 6:59 am</t>
  </si>
  <si>
    <t xml:space="preserve">   7:00 am to 7:29 am</t>
  </si>
  <si>
    <t xml:space="preserve">   7:30 am to 7:59 am</t>
  </si>
  <si>
    <t xml:space="preserve">   8:00 am to 8:29 am</t>
  </si>
  <si>
    <t xml:space="preserve">   8:30 am to 8:59 am</t>
  </si>
  <si>
    <t xml:space="preserve">   9:00 am to 12:59 pm</t>
  </si>
  <si>
    <t xml:space="preserve">   1:00 pm to 3:59 pm</t>
  </si>
  <si>
    <t xml:space="preserve">   4:00 pm to 11:59 pm</t>
  </si>
  <si>
    <t xml:space="preserve">        Households</t>
  </si>
  <si>
    <t>Less than $2,500</t>
  </si>
  <si>
    <t>$2,500 to $4,999</t>
  </si>
  <si>
    <t>$5,000 to $9,999</t>
  </si>
  <si>
    <t>$10,000 to $14,999</t>
  </si>
  <si>
    <t>$15,000 to $19,999</t>
  </si>
  <si>
    <t>$20,000 to $24,999</t>
  </si>
  <si>
    <t>$25,000 to $34,999</t>
  </si>
  <si>
    <t>$35,000 to $49,999</t>
  </si>
  <si>
    <t>$50,000 to $74,999</t>
  </si>
  <si>
    <t>$75,000 or more</t>
  </si>
  <si>
    <t>Median (dollars)</t>
  </si>
  <si>
    <t>Mean (dollars)</t>
  </si>
  <si>
    <t xml:space="preserve">      Males 15 years and over, with income</t>
  </si>
  <si>
    <t xml:space="preserve">          Median (dollars)</t>
  </si>
  <si>
    <t>Percent year-round full-time workers</t>
  </si>
  <si>
    <t xml:space="preserve">   Median (dollars)</t>
  </si>
  <si>
    <t xml:space="preserve">      Females 15 years and over, with income</t>
  </si>
  <si>
    <t>Per capita income (dollars)</t>
  </si>
  <si>
    <t xml:space="preserve">   Persons in household (dollars)</t>
  </si>
  <si>
    <t>INCOME BY TYPE IN 1989</t>
  </si>
  <si>
    <t xml:space="preserve">       Households</t>
  </si>
  <si>
    <t>With earnings</t>
  </si>
  <si>
    <t xml:space="preserve">      Mean earnings (dollars)</t>
  </si>
  <si>
    <t xml:space="preserve">   With wage or salary income</t>
  </si>
  <si>
    <t xml:space="preserve">      Mean wage or salary income (dollars)</t>
  </si>
  <si>
    <t xml:space="preserve">   With self-employment income</t>
  </si>
  <si>
    <t xml:space="preserve">      Mean self-employment income (dollars)</t>
  </si>
  <si>
    <t>With interest, dividend or net rental income</t>
  </si>
  <si>
    <t xml:space="preserve">      Mean (dollars)</t>
  </si>
  <si>
    <t>With Socical Security Income</t>
  </si>
  <si>
    <t>With public assistance income</t>
  </si>
  <si>
    <t>With retirement income</t>
  </si>
  <si>
    <t>With remittance income</t>
  </si>
  <si>
    <t>With other income</t>
  </si>
  <si>
    <t xml:space="preserve">         Families</t>
  </si>
  <si>
    <t>With related children under 18 years</t>
  </si>
  <si>
    <t xml:space="preserve">   With related children 5 to 17 years</t>
  </si>
  <si>
    <t xml:space="preserve">         Married-couple Families</t>
  </si>
  <si>
    <t xml:space="preserve">         Female householder, no husband present</t>
  </si>
  <si>
    <t>Householder 675 years and over</t>
  </si>
  <si>
    <t xml:space="preserve">    Household 75 years and over</t>
  </si>
  <si>
    <t xml:space="preserve">     Unrelated individuals for whom poverty determined</t>
  </si>
  <si>
    <t>Non-family householder</t>
  </si>
  <si>
    <t>Persons 65 years and over</t>
  </si>
  <si>
    <t xml:space="preserve">    Persons for whom poverty status determined</t>
  </si>
  <si>
    <t>INCOME IN 1989 BELOW POVERTY LEVEL</t>
  </si>
  <si>
    <t xml:space="preserve">              Percent below poverty level</t>
  </si>
  <si>
    <t xml:space="preserve">         Percent</t>
  </si>
  <si>
    <t>RATIO OF INCOME TO POV ERTY LEVEL</t>
  </si>
  <si>
    <t>Persons below 50 percent of poverty level</t>
  </si>
  <si>
    <t>Persons below 125 percent of poverty level</t>
  </si>
  <si>
    <t>Persons below 185 percent of poverty level</t>
  </si>
  <si>
    <t xml:space="preserve">   Related children under 18 years</t>
  </si>
  <si>
    <t xml:space="preserve">      Related children 5 to 17 years</t>
  </si>
  <si>
    <t>In labor force</t>
  </si>
  <si>
    <t xml:space="preserve">               Percent of persons 16+ years</t>
  </si>
  <si>
    <t xml:space="preserve">   Armed forces</t>
  </si>
  <si>
    <t xml:space="preserve">   Civilian labor force</t>
  </si>
  <si>
    <t xml:space="preserve">      Employed</t>
  </si>
  <si>
    <t xml:space="preserve">        At work </t>
  </si>
  <si>
    <t xml:space="preserve">            Also did subsistence activity</t>
  </si>
  <si>
    <t xml:space="preserve">           35 hours or more</t>
  </si>
  <si>
    <t xml:space="preserve">      Unemployed</t>
  </si>
  <si>
    <t xml:space="preserve">               Percent of labor force</t>
  </si>
  <si>
    <t>Not in labor force</t>
  </si>
  <si>
    <t xml:space="preserve">   Subsistence activity only</t>
  </si>
  <si>
    <t xml:space="preserve">            Males 16 years and over</t>
  </si>
  <si>
    <t xml:space="preserve">            Females 16 years and over</t>
  </si>
  <si>
    <t xml:space="preserve">            Persons 16 years and over</t>
  </si>
  <si>
    <t>With own children under 6 years</t>
  </si>
  <si>
    <t xml:space="preserve">   In labor force</t>
  </si>
  <si>
    <t>With own children 6 to 17 years only</t>
  </si>
  <si>
    <t xml:space="preserve">        Own children under 6 living with both parents</t>
  </si>
  <si>
    <t>Both parents in labor force</t>
  </si>
  <si>
    <t xml:space="preserve">        Own children under 6 living with one parent</t>
  </si>
  <si>
    <t>Parent in the labor force</t>
  </si>
  <si>
    <t xml:space="preserve">       Pers 16 to 19 years</t>
  </si>
  <si>
    <t>Not enrolled in school, includess Armed Forces</t>
  </si>
  <si>
    <t xml:space="preserve">       Emplyed, civilian</t>
  </si>
  <si>
    <t xml:space="preserve">       Unemployed, civilian</t>
  </si>
  <si>
    <t xml:space="preserve">       Not in labor force</t>
  </si>
  <si>
    <t xml:space="preserve">   Not High school graduate, includes Armed Forces</t>
  </si>
  <si>
    <t xml:space="preserve">   High school graduate, includes Armed Forces</t>
  </si>
  <si>
    <t xml:space="preserve">       Employed persons 16 years and over</t>
  </si>
  <si>
    <t xml:space="preserve">Managerial and professional specialty </t>
  </si>
  <si>
    <t xml:space="preserve">   Executive, adminsitrative and managerial</t>
  </si>
  <si>
    <t xml:space="preserve">      Managerial related</t>
  </si>
  <si>
    <t xml:space="preserve">   Professional specailty</t>
  </si>
  <si>
    <t xml:space="preserve">      Teachers, librarians, and counselors</t>
  </si>
  <si>
    <t>Techincal, sales, administrative support</t>
  </si>
  <si>
    <t xml:space="preserve">   Health technologists and technicians</t>
  </si>
  <si>
    <t xml:space="preserve">   Technologists and technicians except health</t>
  </si>
  <si>
    <t xml:space="preserve">   Sales occupations</t>
  </si>
  <si>
    <t xml:space="preserve">   Administrative support</t>
  </si>
  <si>
    <t xml:space="preserve">      Secrtetaries, stenographers, typists</t>
  </si>
  <si>
    <t>Service occupations</t>
  </si>
  <si>
    <t xml:space="preserve">   Private household</t>
  </si>
  <si>
    <t xml:space="preserve">   Protective service</t>
  </si>
  <si>
    <t xml:space="preserve">   Other service</t>
  </si>
  <si>
    <t xml:space="preserve">      Food preparation and service</t>
  </si>
  <si>
    <t xml:space="preserve">      Health service</t>
  </si>
  <si>
    <t xml:space="preserve">      Cleaning and building service</t>
  </si>
  <si>
    <t xml:space="preserve">      Peronal service</t>
  </si>
  <si>
    <t>Farming, forestry, and dishing</t>
  </si>
  <si>
    <t>Precision production, craft, and repair</t>
  </si>
  <si>
    <t xml:space="preserve">   Mechanics and repairers</t>
  </si>
  <si>
    <t xml:space="preserve">   Construcion</t>
  </si>
  <si>
    <t xml:space="preserve">   Extractive</t>
  </si>
  <si>
    <t xml:space="preserve">   Precision production</t>
  </si>
  <si>
    <t>Operators, fabricators. Laborers</t>
  </si>
  <si>
    <t xml:space="preserve">   Machine operators, assemblers and inspectors</t>
  </si>
  <si>
    <t xml:space="preserve">   Transport and material moving</t>
  </si>
  <si>
    <t xml:space="preserve">   Handlers, cleaners, helpers</t>
  </si>
  <si>
    <t>Agriculture</t>
  </si>
  <si>
    <t>Forestry and fidheries</t>
  </si>
  <si>
    <t>Mining</t>
  </si>
  <si>
    <t>Construction</t>
  </si>
  <si>
    <t>Manufacturing</t>
  </si>
  <si>
    <t xml:space="preserve">   Nondurable goods</t>
  </si>
  <si>
    <t xml:space="preserve">      Food and kindred products</t>
  </si>
  <si>
    <t xml:space="preserve">      Apparel</t>
  </si>
  <si>
    <t xml:space="preserve">      Printing, publishing</t>
  </si>
  <si>
    <t xml:space="preserve">      Patroleum and coal</t>
  </si>
  <si>
    <t xml:space="preserve">      Rubber and plactisc</t>
  </si>
  <si>
    <t xml:space="preserve">      Leather</t>
  </si>
  <si>
    <t xml:space="preserve">      Other nondurable</t>
  </si>
  <si>
    <t xml:space="preserve">      Textile mill products</t>
  </si>
  <si>
    <t xml:space="preserve">   Durable goods</t>
  </si>
  <si>
    <t xml:space="preserve">      Lumber and wood</t>
  </si>
  <si>
    <t xml:space="preserve">      Stone, clay</t>
  </si>
  <si>
    <t xml:space="preserve">      Metal</t>
  </si>
  <si>
    <t xml:space="preserve">      Machinery and transport equipment</t>
  </si>
  <si>
    <t xml:space="preserve">      Professional and photo equip</t>
  </si>
  <si>
    <t xml:space="preserve">      Other durable</t>
  </si>
  <si>
    <t>Transport, communication</t>
  </si>
  <si>
    <t xml:space="preserve">   Transportation</t>
  </si>
  <si>
    <t xml:space="preserve">      Bus service</t>
  </si>
  <si>
    <t xml:space="preserve">      Taxi service</t>
  </si>
  <si>
    <t xml:space="preserve">   Communications</t>
  </si>
  <si>
    <t xml:space="preserve">   Utilities</t>
  </si>
  <si>
    <t>Wholesale trade</t>
  </si>
  <si>
    <t>Retail trade</t>
  </si>
  <si>
    <t xml:space="preserve">   Eating and drinking places</t>
  </si>
  <si>
    <t>Finance, insurance and reaql estate</t>
  </si>
  <si>
    <t>Business services</t>
  </si>
  <si>
    <t>Repari services</t>
  </si>
  <si>
    <t>Personal serivces</t>
  </si>
  <si>
    <t xml:space="preserve">      Hotels and motels</t>
  </si>
  <si>
    <t>Entertainment and recreation</t>
  </si>
  <si>
    <t>Professional</t>
  </si>
  <si>
    <t xml:space="preserve">   Health services</t>
  </si>
  <si>
    <t xml:space="preserve">   Legal</t>
  </si>
  <si>
    <t xml:space="preserve">   Educational services</t>
  </si>
  <si>
    <t xml:space="preserve">   Engineering and architecture</t>
  </si>
  <si>
    <t xml:space="preserve">   Other professional</t>
  </si>
  <si>
    <t>Public administration</t>
  </si>
  <si>
    <t>MEDIAN INCOME IN 1989 BY SELECTED CHARACTERISTICS</t>
  </si>
  <si>
    <t>Family type and presence of own children</t>
  </si>
  <si>
    <t xml:space="preserve">      Families (dollars)</t>
  </si>
  <si>
    <t>With own children under 18 years (dollars)</t>
  </si>
  <si>
    <t xml:space="preserve">   With own children under 6 years (dollars)</t>
  </si>
  <si>
    <t xml:space="preserve">      Married couple Families (dollars)</t>
  </si>
  <si>
    <t xml:space="preserve">      Female householder, no husband present (dollars)</t>
  </si>
  <si>
    <t>No workers (dollars)</t>
  </si>
  <si>
    <t>1 worker (dollars)</t>
  </si>
  <si>
    <t>2 or more workers (dollars)</t>
  </si>
  <si>
    <t xml:space="preserve">   Husband and wife worked (dollars)</t>
  </si>
  <si>
    <t>Educational attainment of Householder</t>
  </si>
  <si>
    <t>Not a high school graduate (dollars)</t>
  </si>
  <si>
    <t>High school graduate (dollars)</t>
  </si>
  <si>
    <t>Bachelor's Degree (dollars)</t>
  </si>
  <si>
    <t>Doctorate or professioanl degree (dollars)</t>
  </si>
  <si>
    <t>Age and Sex</t>
  </si>
  <si>
    <t>Fertility</t>
  </si>
  <si>
    <t>Marital Status</t>
  </si>
  <si>
    <t>Birthplace</t>
  </si>
  <si>
    <t>Citizenship</t>
  </si>
  <si>
    <t>Mother's Birthplace</t>
  </si>
  <si>
    <t>Ethnic origin</t>
  </si>
  <si>
    <t>Residence in 1985</t>
  </si>
  <si>
    <t>Language Spoken at Home</t>
  </si>
  <si>
    <t>Frequency of English Use</t>
  </si>
  <si>
    <t>School Attendance</t>
  </si>
  <si>
    <t>Disability</t>
  </si>
  <si>
    <t>Veteran's Status</t>
  </si>
  <si>
    <t>Labor Force Status</t>
  </si>
  <si>
    <t>Work Status in 1989</t>
  </si>
  <si>
    <t>Occupation</t>
  </si>
  <si>
    <t>Class of Worker</t>
  </si>
  <si>
    <t>Industry</t>
  </si>
  <si>
    <t>Commuting</t>
  </si>
  <si>
    <t>Income in 1989</t>
  </si>
  <si>
    <t>Income Characteristics</t>
  </si>
  <si>
    <t>Poverty characteristics</t>
  </si>
  <si>
    <t>Educational Attainment</t>
  </si>
  <si>
    <t>Koror</t>
  </si>
  <si>
    <t>Airai</t>
  </si>
  <si>
    <t>Peleliu</t>
  </si>
  <si>
    <t>Others</t>
  </si>
  <si>
    <t xml:space="preserve">   Chamorro   </t>
  </si>
  <si>
    <t xml:space="preserve">   Palauan and other</t>
  </si>
  <si>
    <t xml:space="preserve">   Asian and other</t>
  </si>
  <si>
    <t xml:space="preserve">   Northern Mariana Islands</t>
  </si>
  <si>
    <t xml:space="preserve">    Kosraean</t>
  </si>
  <si>
    <t>Born in Palau</t>
  </si>
  <si>
    <t>Born in US or other US Area</t>
  </si>
  <si>
    <t>Born abroad, US parents</t>
  </si>
  <si>
    <t>US Citizen by naturalization</t>
  </si>
  <si>
    <t>Not a citizen or born in Palau</t>
  </si>
  <si>
    <t>NA</t>
  </si>
  <si>
    <t>Workers in family in 1989</t>
  </si>
  <si>
    <t>Source: 1990 Census Printed Report CPH-6-P</t>
  </si>
  <si>
    <t>Females</t>
  </si>
  <si>
    <t>Males</t>
  </si>
  <si>
    <t xml:space="preserve">LITERACY   </t>
  </si>
  <si>
    <t>No program completed</t>
  </si>
  <si>
    <t>Completed requirements</t>
  </si>
  <si>
    <t>US</t>
  </si>
  <si>
    <t>China</t>
  </si>
  <si>
    <t>Japan</t>
  </si>
  <si>
    <t>Korea</t>
  </si>
  <si>
    <t>Philippines</t>
  </si>
  <si>
    <t>Taiwan</t>
  </si>
  <si>
    <t xml:space="preserve">     Total</t>
  </si>
  <si>
    <t>Year of Entry</t>
  </si>
  <si>
    <t>FSM</t>
  </si>
  <si>
    <t>Father's Birthplace</t>
  </si>
  <si>
    <t>Speak other language</t>
  </si>
  <si>
    <t xml:space="preserve">     Persons 3+ years and enrolled</t>
  </si>
  <si>
    <t>Literacy and Vocational Training</t>
  </si>
  <si>
    <t xml:space="preserve">   Usually worked 35+ hours/week</t>
  </si>
  <si>
    <t xml:space="preserve">   Usually worked 1 to 34 hrs/week</t>
  </si>
  <si>
    <t>Table 1. Age and Sex by Birthplace, Palau:  1990</t>
  </si>
  <si>
    <t>Table 2. Fertility by Birthplace, Palau:  1990</t>
  </si>
  <si>
    <t>Table 3. Marital Status by Birthplace, Palau:  1990</t>
  </si>
  <si>
    <t>Table 4. Birthplace by Birthplace, Palau:  1990</t>
  </si>
  <si>
    <t>Table 5. Citizenship by Birthplace, Palau:  1990</t>
  </si>
  <si>
    <t>Table 6. Year of Entry by Birthplace, Palau:  1990</t>
  </si>
  <si>
    <t>Table 7. Mother's Birthplace by Birthplace, Palau:  1990</t>
  </si>
  <si>
    <t>Table 8. Father's Birthplace by Birthplace, Palau:  1990</t>
  </si>
  <si>
    <t>Table 9. Ethnic Origin by Birthplace, Palau:  1990</t>
  </si>
  <si>
    <t>Table 10. Residence in 1985 by Birthplace, Palau:  1990</t>
  </si>
  <si>
    <t>Table 11. Language Spoken at Home by Birthplace, Palau:  1990</t>
  </si>
  <si>
    <t>Table 12. Frequency of English Use by Birthplace, Palau:  1990</t>
  </si>
  <si>
    <t>Table 13. School Attendance by Birthplace, Palau:  1990</t>
  </si>
  <si>
    <t>Table 14. Educational Attainment by Birthplace, Palau:  1990</t>
  </si>
  <si>
    <t>Table 15. Literacy and Vocational Training by Birthplace, Palau:  1990</t>
  </si>
  <si>
    <t>Table 16. Disability by Birthplace, Palau:  1990</t>
  </si>
  <si>
    <t>Table 17. Veteran's Status by Birthplace, Palau:  1990</t>
  </si>
  <si>
    <t>Table 18. Labor Force Status by Birthplace, Palau:  1990</t>
  </si>
  <si>
    <t>Table 19. Work Status in 1989 by Birthplace, Palau:  1990</t>
  </si>
  <si>
    <t>Table 20. Occupation by Birthplace, Palau:  1990</t>
  </si>
  <si>
    <t>Table 21. Class of Worker by Birthplace, Palau:  1990</t>
  </si>
  <si>
    <t>Table 22. Industry by Birthplace, Palau:  1990</t>
  </si>
  <si>
    <t>Table 23.  Commuting by Birthplace, Palau:  1990</t>
  </si>
  <si>
    <t>Table 24. Income in 1989 by Birthplace, Palau:  1990</t>
  </si>
  <si>
    <t>Table 25. Income Characteristics in 1989 by Birthplace, Palau:  1990</t>
  </si>
  <si>
    <t>Table 26. Poverty Characteristics by Birthplace, Palau:  1990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</si>
</sst>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&quot;$&quot;#,##0"/>
  </numFmts>
  <fonts count="3" x14ac:knownFonts="1">
    <font>
      <sz val="11"/>
      <color theme="1"/>
      <name val="Calibri"/>
      <family val="2"/>
      <scheme val="minor"/>
    </font>
    <font>
      <sz val="8"/>
      <color theme="1"/>
      <name val="Times New Roman"/>
      <family val="1"/>
    </font>
    <font>
      <sz val="7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3" fontId="1" fillId="0" borderId="0" xfId="0" applyNumberFormat="1" applyFont="1"/>
    <xf numFmtId="3" fontId="1" fillId="0" borderId="2" xfId="0" applyNumberFormat="1" applyFont="1" applyBorder="1"/>
    <xf numFmtId="3" fontId="1" fillId="0" borderId="3" xfId="0" applyNumberFormat="1" applyFont="1" applyBorder="1" applyAlignment="1">
      <alignment horizontal="right"/>
    </xf>
    <xf numFmtId="3" fontId="1" fillId="0" borderId="4" xfId="0" applyNumberFormat="1" applyFont="1" applyBorder="1" applyAlignment="1">
      <alignment horizontal="right"/>
    </xf>
    <xf numFmtId="3" fontId="1" fillId="0" borderId="1" xfId="0" applyNumberFormat="1" applyFont="1" applyBorder="1"/>
    <xf numFmtId="3" fontId="1" fillId="0" borderId="0" xfId="0" applyNumberFormat="1" applyFont="1" applyAlignment="1">
      <alignment horizontal="right"/>
    </xf>
    <xf numFmtId="164" fontId="1" fillId="0" borderId="0" xfId="0" applyNumberFormat="1" applyFont="1"/>
    <xf numFmtId="3" fontId="1" fillId="0" borderId="6" xfId="0" applyNumberFormat="1" applyFont="1" applyBorder="1"/>
    <xf numFmtId="3" fontId="1" fillId="0" borderId="7" xfId="0" applyNumberFormat="1" applyFont="1" applyBorder="1"/>
    <xf numFmtId="3" fontId="2" fillId="0" borderId="3" xfId="0" applyNumberFormat="1" applyFont="1" applyBorder="1" applyAlignment="1">
      <alignment horizontal="right"/>
    </xf>
    <xf numFmtId="3" fontId="2" fillId="0" borderId="4" xfId="0" applyNumberFormat="1" applyFont="1" applyBorder="1" applyAlignment="1">
      <alignment horizontal="right"/>
    </xf>
    <xf numFmtId="3" fontId="2" fillId="0" borderId="0" xfId="0" applyNumberFormat="1" applyFont="1"/>
    <xf numFmtId="3" fontId="2" fillId="0" borderId="6" xfId="0" applyNumberFormat="1" applyFont="1" applyBorder="1"/>
    <xf numFmtId="3" fontId="2" fillId="0" borderId="7" xfId="0" applyNumberFormat="1" applyFont="1" applyBorder="1"/>
    <xf numFmtId="3" fontId="2" fillId="0" borderId="1" xfId="0" applyNumberFormat="1" applyFont="1" applyBorder="1"/>
    <xf numFmtId="165" fontId="1" fillId="0" borderId="0" xfId="0" applyNumberFormat="1" applyFont="1"/>
    <xf numFmtId="165" fontId="1" fillId="0" borderId="0" xfId="0" applyNumberFormat="1" applyFont="1" applyAlignment="1">
      <alignment horizontal="right"/>
    </xf>
    <xf numFmtId="3" fontId="1" fillId="0" borderId="3" xfId="0" applyNumberFormat="1" applyFont="1" applyBorder="1" applyAlignment="1">
      <alignment horizontal="center"/>
    </xf>
    <xf numFmtId="3" fontId="1" fillId="0" borderId="4" xfId="0" applyNumberFormat="1" applyFont="1" applyBorder="1" applyAlignment="1">
      <alignment horizontal="center"/>
    </xf>
    <xf numFmtId="3" fontId="1" fillId="0" borderId="5" xfId="0" applyNumberFormat="1" applyFont="1" applyBorder="1" applyAlignment="1">
      <alignment horizontal="left"/>
    </xf>
    <xf numFmtId="3" fontId="1" fillId="0" borderId="7" xfId="0" applyNumberFormat="1" applyFont="1" applyBorder="1" applyAlignment="1">
      <alignment horizontal="left"/>
    </xf>
    <xf numFmtId="3" fontId="2" fillId="0" borderId="3" xfId="0" applyNumberFormat="1" applyFont="1" applyBorder="1" applyAlignment="1">
      <alignment horizontal="center"/>
    </xf>
    <xf numFmtId="3" fontId="2" fillId="0" borderId="4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4F5371-5262-46C7-B49A-F35EB1BE084E}">
  <dimension ref="A1:P25"/>
  <sheetViews>
    <sheetView view="pageBreakPreview" zoomScale="125" zoomScaleNormal="100" zoomScaleSheetLayoutView="125" workbookViewId="0">
      <selection activeCell="P23" sqref="P23"/>
    </sheetView>
  </sheetViews>
  <sheetFormatPr defaultColWidth="8.89453125" defaultRowHeight="10.5" x14ac:dyDescent="0.4"/>
  <cols>
    <col min="1" max="1" width="11.20703125" style="2" customWidth="1"/>
    <col min="2" max="16" width="4.9453125" style="2" customWidth="1"/>
    <col min="17" max="16384" width="8.89453125" style="2"/>
  </cols>
  <sheetData>
    <row r="1" spans="1:16" x14ac:dyDescent="0.4">
      <c r="A1" s="2" t="s">
        <v>529</v>
      </c>
    </row>
    <row r="2" spans="1:16" x14ac:dyDescent="0.4">
      <c r="A2" s="9"/>
      <c r="B2" s="19" t="s">
        <v>21</v>
      </c>
      <c r="C2" s="19"/>
      <c r="D2" s="19"/>
      <c r="E2" s="19"/>
      <c r="F2" s="19"/>
      <c r="G2" s="19" t="s">
        <v>510</v>
      </c>
      <c r="H2" s="19"/>
      <c r="I2" s="19"/>
      <c r="J2" s="19"/>
      <c r="K2" s="19"/>
      <c r="L2" s="19" t="s">
        <v>509</v>
      </c>
      <c r="M2" s="19"/>
      <c r="N2" s="19"/>
      <c r="O2" s="19"/>
      <c r="P2" s="19"/>
    </row>
    <row r="3" spans="1:16" x14ac:dyDescent="0.4">
      <c r="A3" s="10" t="s">
        <v>469</v>
      </c>
      <c r="B3" s="11" t="s">
        <v>21</v>
      </c>
      <c r="C3" s="11" t="s">
        <v>48</v>
      </c>
      <c r="D3" s="11" t="s">
        <v>522</v>
      </c>
      <c r="E3" s="11" t="s">
        <v>518</v>
      </c>
      <c r="F3" s="11" t="s">
        <v>63</v>
      </c>
      <c r="G3" s="11" t="s">
        <v>21</v>
      </c>
      <c r="H3" s="11" t="s">
        <v>48</v>
      </c>
      <c r="I3" s="11" t="s">
        <v>522</v>
      </c>
      <c r="J3" s="11" t="s">
        <v>518</v>
      </c>
      <c r="K3" s="11" t="s">
        <v>63</v>
      </c>
      <c r="L3" s="11" t="s">
        <v>21</v>
      </c>
      <c r="M3" s="11" t="s">
        <v>48</v>
      </c>
      <c r="N3" s="11" t="s">
        <v>522</v>
      </c>
      <c r="O3" s="11" t="s">
        <v>518</v>
      </c>
      <c r="P3" s="11" t="s">
        <v>63</v>
      </c>
    </row>
    <row r="4" spans="1:16" x14ac:dyDescent="0.4">
      <c r="A4" s="2" t="s">
        <v>0</v>
      </c>
      <c r="B4" s="2">
        <f>SUM(B5:B22)</f>
        <v>15122</v>
      </c>
      <c r="C4" s="2">
        <f t="shared" ref="C4:E4" si="0">SUM(C5:C22)</f>
        <v>12321</v>
      </c>
      <c r="D4" s="2">
        <f t="shared" si="0"/>
        <v>307</v>
      </c>
      <c r="E4" s="2">
        <f t="shared" si="0"/>
        <v>1459</v>
      </c>
      <c r="F4" s="2">
        <f>B4-C4-D4-E4</f>
        <v>1035</v>
      </c>
      <c r="G4" s="2">
        <f>B4-L4</f>
        <v>8139</v>
      </c>
      <c r="H4" s="2">
        <f t="shared" ref="H4:K6" si="1">C4-M4</f>
        <v>6339</v>
      </c>
      <c r="I4" s="2">
        <f t="shared" si="1"/>
        <v>186</v>
      </c>
      <c r="J4" s="2">
        <f t="shared" si="1"/>
        <v>912</v>
      </c>
      <c r="K4" s="2">
        <f t="shared" si="1"/>
        <v>702</v>
      </c>
      <c r="L4" s="2">
        <f>SUM(L5:L22)</f>
        <v>6983</v>
      </c>
      <c r="M4" s="2">
        <f t="shared" ref="M4:O4" si="2">SUM(M5:M22)</f>
        <v>5982</v>
      </c>
      <c r="N4" s="2">
        <f t="shared" si="2"/>
        <v>121</v>
      </c>
      <c r="O4" s="2">
        <f t="shared" si="2"/>
        <v>547</v>
      </c>
      <c r="P4" s="2">
        <f>L4-M4-N4-O4</f>
        <v>333</v>
      </c>
    </row>
    <row r="5" spans="1:16" x14ac:dyDescent="0.4">
      <c r="A5" s="2" t="s">
        <v>1</v>
      </c>
      <c r="B5" s="2">
        <v>1513</v>
      </c>
      <c r="C5" s="2">
        <v>1391</v>
      </c>
      <c r="D5" s="2">
        <v>9</v>
      </c>
      <c r="E5" s="2">
        <v>10</v>
      </c>
      <c r="F5" s="2">
        <f t="shared" ref="F5:F22" si="3">B5-C5-D5-E5</f>
        <v>103</v>
      </c>
      <c r="G5" s="2">
        <f>B5-L5</f>
        <v>766</v>
      </c>
      <c r="H5" s="2">
        <f t="shared" ref="H5:H24" si="4">C5-M5</f>
        <v>703</v>
      </c>
      <c r="I5" s="2">
        <f t="shared" ref="I5:I24" si="5">D5-N5</f>
        <v>4</v>
      </c>
      <c r="J5" s="2">
        <f t="shared" ref="J5:J24" si="6">E5-O5</f>
        <v>4</v>
      </c>
      <c r="K5" s="2">
        <f t="shared" si="1"/>
        <v>55</v>
      </c>
      <c r="L5" s="2">
        <v>747</v>
      </c>
      <c r="M5" s="2">
        <v>688</v>
      </c>
      <c r="N5" s="2">
        <v>5</v>
      </c>
      <c r="O5" s="2">
        <v>6</v>
      </c>
      <c r="P5" s="2">
        <f t="shared" ref="P5:P23" si="7">L5-M5-N5-O5</f>
        <v>48</v>
      </c>
    </row>
    <row r="6" spans="1:16" x14ac:dyDescent="0.4">
      <c r="A6" s="2" t="s">
        <v>2</v>
      </c>
      <c r="B6" s="2">
        <v>1529</v>
      </c>
      <c r="C6" s="2">
        <v>1355</v>
      </c>
      <c r="D6" s="2">
        <v>13</v>
      </c>
      <c r="E6" s="2">
        <v>13</v>
      </c>
      <c r="F6" s="2">
        <f t="shared" si="3"/>
        <v>148</v>
      </c>
      <c r="G6" s="2">
        <f>B6-L5</f>
        <v>782</v>
      </c>
      <c r="H6" s="2">
        <f t="shared" si="4"/>
        <v>695</v>
      </c>
      <c r="I6" s="2">
        <f t="shared" si="5"/>
        <v>6</v>
      </c>
      <c r="J6" s="2">
        <f t="shared" si="6"/>
        <v>9</v>
      </c>
      <c r="K6" s="2">
        <f t="shared" si="1"/>
        <v>83</v>
      </c>
      <c r="L6" s="2">
        <v>736</v>
      </c>
      <c r="M6" s="2">
        <v>660</v>
      </c>
      <c r="N6" s="2">
        <v>7</v>
      </c>
      <c r="O6" s="2">
        <v>4</v>
      </c>
      <c r="P6" s="2">
        <f t="shared" si="7"/>
        <v>65</v>
      </c>
    </row>
    <row r="7" spans="1:16" x14ac:dyDescent="0.4">
      <c r="A7" s="2" t="s">
        <v>3</v>
      </c>
      <c r="B7" s="2">
        <v>1534</v>
      </c>
      <c r="C7" s="2">
        <v>1411</v>
      </c>
      <c r="D7" s="2">
        <v>12</v>
      </c>
      <c r="E7" s="2">
        <v>12</v>
      </c>
      <c r="F7" s="2">
        <f t="shared" si="3"/>
        <v>99</v>
      </c>
      <c r="G7" s="2">
        <f>B7-L6</f>
        <v>798</v>
      </c>
      <c r="H7" s="2">
        <f t="shared" si="4"/>
        <v>746</v>
      </c>
      <c r="I7" s="2">
        <f t="shared" si="5"/>
        <v>3</v>
      </c>
      <c r="J7" s="2">
        <f t="shared" si="6"/>
        <v>7</v>
      </c>
      <c r="K7" s="2">
        <f t="shared" ref="K5:K22" si="8">F7-P7</f>
        <v>51</v>
      </c>
      <c r="L7" s="2">
        <v>727</v>
      </c>
      <c r="M7" s="2">
        <v>665</v>
      </c>
      <c r="N7" s="2">
        <v>9</v>
      </c>
      <c r="O7" s="2">
        <v>5</v>
      </c>
      <c r="P7" s="2">
        <f t="shared" si="7"/>
        <v>48</v>
      </c>
    </row>
    <row r="8" spans="1:16" x14ac:dyDescent="0.4">
      <c r="A8" s="2" t="s">
        <v>4</v>
      </c>
      <c r="B8" s="2">
        <v>1464</v>
      </c>
      <c r="C8" s="2">
        <v>1342</v>
      </c>
      <c r="D8" s="2">
        <v>48</v>
      </c>
      <c r="E8" s="2">
        <v>15</v>
      </c>
      <c r="F8" s="2">
        <f t="shared" si="3"/>
        <v>59</v>
      </c>
      <c r="G8" s="2">
        <f>B8-L7</f>
        <v>737</v>
      </c>
      <c r="H8" s="2">
        <f t="shared" si="4"/>
        <v>722</v>
      </c>
      <c r="I8" s="2">
        <f t="shared" si="5"/>
        <v>27</v>
      </c>
      <c r="J8" s="2">
        <f t="shared" si="6"/>
        <v>11</v>
      </c>
      <c r="K8" s="2">
        <f t="shared" si="8"/>
        <v>35</v>
      </c>
      <c r="L8" s="2">
        <v>669</v>
      </c>
      <c r="M8" s="2">
        <v>620</v>
      </c>
      <c r="N8" s="2">
        <v>21</v>
      </c>
      <c r="O8" s="2">
        <v>4</v>
      </c>
      <c r="P8" s="2">
        <f t="shared" si="7"/>
        <v>24</v>
      </c>
    </row>
    <row r="9" spans="1:16" x14ac:dyDescent="0.4">
      <c r="A9" s="2" t="s">
        <v>5</v>
      </c>
      <c r="B9" s="2">
        <v>1340</v>
      </c>
      <c r="C9" s="2">
        <v>934</v>
      </c>
      <c r="D9" s="2">
        <v>133</v>
      </c>
      <c r="E9" s="2">
        <v>186</v>
      </c>
      <c r="F9" s="2">
        <f t="shared" si="3"/>
        <v>87</v>
      </c>
      <c r="G9" s="2">
        <f>B9-L8</f>
        <v>671</v>
      </c>
      <c r="H9" s="2">
        <f t="shared" si="4"/>
        <v>500</v>
      </c>
      <c r="I9" s="2">
        <f t="shared" si="5"/>
        <v>97</v>
      </c>
      <c r="J9" s="2">
        <f t="shared" si="6"/>
        <v>87</v>
      </c>
      <c r="K9" s="2">
        <f t="shared" si="8"/>
        <v>54</v>
      </c>
      <c r="L9" s="2">
        <v>602</v>
      </c>
      <c r="M9" s="2">
        <v>434</v>
      </c>
      <c r="N9" s="2">
        <v>36</v>
      </c>
      <c r="O9" s="2">
        <v>99</v>
      </c>
      <c r="P9" s="2">
        <f t="shared" si="7"/>
        <v>33</v>
      </c>
    </row>
    <row r="10" spans="1:16" x14ac:dyDescent="0.4">
      <c r="A10" s="2" t="s">
        <v>6</v>
      </c>
      <c r="B10" s="2">
        <v>1403</v>
      </c>
      <c r="C10" s="2">
        <v>1002</v>
      </c>
      <c r="D10" s="2">
        <v>34</v>
      </c>
      <c r="E10" s="2">
        <v>292</v>
      </c>
      <c r="F10" s="2">
        <f t="shared" si="3"/>
        <v>75</v>
      </c>
      <c r="G10" s="2">
        <f>B10-L9</f>
        <v>801</v>
      </c>
      <c r="H10" s="2">
        <f t="shared" si="4"/>
        <v>553</v>
      </c>
      <c r="I10" s="2">
        <f t="shared" si="5"/>
        <v>22</v>
      </c>
      <c r="J10" s="2">
        <f t="shared" si="6"/>
        <v>170</v>
      </c>
      <c r="K10" s="2">
        <f t="shared" si="8"/>
        <v>54</v>
      </c>
      <c r="L10" s="2">
        <v>604</v>
      </c>
      <c r="M10" s="2">
        <v>449</v>
      </c>
      <c r="N10" s="2">
        <v>12</v>
      </c>
      <c r="O10" s="2">
        <v>122</v>
      </c>
      <c r="P10" s="2">
        <f t="shared" si="7"/>
        <v>21</v>
      </c>
    </row>
    <row r="11" spans="1:16" x14ac:dyDescent="0.4">
      <c r="A11" s="2" t="s">
        <v>7</v>
      </c>
      <c r="B11" s="2">
        <v>1338</v>
      </c>
      <c r="C11" s="2">
        <v>920</v>
      </c>
      <c r="D11" s="2">
        <v>20</v>
      </c>
      <c r="E11" s="2">
        <v>279</v>
      </c>
      <c r="F11" s="2">
        <f t="shared" si="3"/>
        <v>119</v>
      </c>
      <c r="G11" s="2">
        <f>B11-L10</f>
        <v>734</v>
      </c>
      <c r="H11" s="2">
        <f t="shared" si="4"/>
        <v>490</v>
      </c>
      <c r="I11" s="2">
        <f t="shared" si="5"/>
        <v>11</v>
      </c>
      <c r="J11" s="2">
        <f t="shared" si="6"/>
        <v>177</v>
      </c>
      <c r="K11" s="2">
        <f t="shared" si="8"/>
        <v>90</v>
      </c>
      <c r="L11" s="2">
        <v>570</v>
      </c>
      <c r="M11" s="2">
        <v>430</v>
      </c>
      <c r="N11" s="2">
        <v>9</v>
      </c>
      <c r="O11" s="2">
        <v>102</v>
      </c>
      <c r="P11" s="2">
        <f t="shared" si="7"/>
        <v>29</v>
      </c>
    </row>
    <row r="12" spans="1:16" x14ac:dyDescent="0.4">
      <c r="A12" s="2" t="s">
        <v>8</v>
      </c>
      <c r="B12" s="2">
        <v>1243</v>
      </c>
      <c r="C12" s="2">
        <v>848</v>
      </c>
      <c r="D12" s="2">
        <v>14</v>
      </c>
      <c r="E12" s="2">
        <v>255</v>
      </c>
      <c r="F12" s="2">
        <f t="shared" si="3"/>
        <v>126</v>
      </c>
      <c r="G12" s="2">
        <f>B12-L11</f>
        <v>673</v>
      </c>
      <c r="H12" s="2">
        <f t="shared" si="4"/>
        <v>455</v>
      </c>
      <c r="I12" s="2">
        <f t="shared" si="5"/>
        <v>6</v>
      </c>
      <c r="J12" s="2">
        <f t="shared" si="6"/>
        <v>159</v>
      </c>
      <c r="K12" s="2">
        <f t="shared" si="8"/>
        <v>100</v>
      </c>
      <c r="L12" s="2">
        <v>523</v>
      </c>
      <c r="M12" s="2">
        <v>393</v>
      </c>
      <c r="N12" s="2">
        <v>8</v>
      </c>
      <c r="O12" s="2">
        <v>96</v>
      </c>
      <c r="P12" s="2">
        <f t="shared" si="7"/>
        <v>26</v>
      </c>
    </row>
    <row r="13" spans="1:16" x14ac:dyDescent="0.4">
      <c r="A13" s="2" t="s">
        <v>9</v>
      </c>
      <c r="B13" s="2">
        <v>873</v>
      </c>
      <c r="C13" s="2">
        <v>623</v>
      </c>
      <c r="D13" s="2">
        <v>8</v>
      </c>
      <c r="E13" s="2">
        <v>171</v>
      </c>
      <c r="F13" s="2">
        <f t="shared" si="3"/>
        <v>71</v>
      </c>
      <c r="G13" s="2">
        <f>B13-L12</f>
        <v>350</v>
      </c>
      <c r="H13" s="2">
        <f t="shared" si="4"/>
        <v>335</v>
      </c>
      <c r="I13" s="2">
        <f t="shared" si="5"/>
        <v>4</v>
      </c>
      <c r="J13" s="2">
        <f t="shared" si="6"/>
        <v>114</v>
      </c>
      <c r="K13" s="2">
        <f t="shared" si="8"/>
        <v>61</v>
      </c>
      <c r="L13" s="2">
        <v>359</v>
      </c>
      <c r="M13" s="2">
        <v>288</v>
      </c>
      <c r="N13" s="2">
        <v>4</v>
      </c>
      <c r="O13" s="2">
        <v>57</v>
      </c>
      <c r="P13" s="2">
        <f t="shared" si="7"/>
        <v>10</v>
      </c>
    </row>
    <row r="14" spans="1:16" x14ac:dyDescent="0.4">
      <c r="A14" s="2" t="s">
        <v>10</v>
      </c>
      <c r="B14" s="2">
        <v>666</v>
      </c>
      <c r="C14" s="2">
        <v>499</v>
      </c>
      <c r="D14" s="2">
        <v>3</v>
      </c>
      <c r="E14" s="2">
        <v>110</v>
      </c>
      <c r="F14" s="2">
        <f t="shared" si="3"/>
        <v>54</v>
      </c>
      <c r="G14" s="2">
        <f>B14-L13</f>
        <v>307</v>
      </c>
      <c r="H14" s="2">
        <f t="shared" si="4"/>
        <v>249</v>
      </c>
      <c r="I14" s="2">
        <f t="shared" si="5"/>
        <v>1</v>
      </c>
      <c r="J14" s="2">
        <f t="shared" si="6"/>
        <v>80</v>
      </c>
      <c r="K14" s="2">
        <f t="shared" si="8"/>
        <v>45</v>
      </c>
      <c r="L14" s="2">
        <v>291</v>
      </c>
      <c r="M14" s="2">
        <v>250</v>
      </c>
      <c r="N14" s="2">
        <v>2</v>
      </c>
      <c r="O14" s="2">
        <v>30</v>
      </c>
      <c r="P14" s="2">
        <f t="shared" si="7"/>
        <v>9</v>
      </c>
    </row>
    <row r="15" spans="1:16" x14ac:dyDescent="0.4">
      <c r="A15" s="2" t="s">
        <v>11</v>
      </c>
      <c r="B15" s="2">
        <v>513</v>
      </c>
      <c r="C15" s="2">
        <v>408</v>
      </c>
      <c r="D15" s="2">
        <v>3</v>
      </c>
      <c r="E15" s="2">
        <v>63</v>
      </c>
      <c r="F15" s="2">
        <f t="shared" si="3"/>
        <v>39</v>
      </c>
      <c r="G15" s="2">
        <f>B15-L14</f>
        <v>222</v>
      </c>
      <c r="H15" s="2">
        <f t="shared" si="4"/>
        <v>201</v>
      </c>
      <c r="I15" s="2">
        <f t="shared" si="5"/>
        <v>2</v>
      </c>
      <c r="J15" s="2">
        <f t="shared" si="6"/>
        <v>47</v>
      </c>
      <c r="K15" s="2">
        <f t="shared" si="8"/>
        <v>29</v>
      </c>
      <c r="L15" s="2">
        <v>234</v>
      </c>
      <c r="M15" s="2">
        <v>207</v>
      </c>
      <c r="N15" s="2">
        <v>1</v>
      </c>
      <c r="O15" s="2">
        <v>16</v>
      </c>
      <c r="P15" s="2">
        <f t="shared" si="7"/>
        <v>10</v>
      </c>
    </row>
    <row r="16" spans="1:16" x14ac:dyDescent="0.4">
      <c r="A16" s="2" t="s">
        <v>12</v>
      </c>
      <c r="B16" s="2">
        <v>403</v>
      </c>
      <c r="C16" s="2">
        <v>348</v>
      </c>
      <c r="D16" s="2">
        <v>5</v>
      </c>
      <c r="E16" s="2">
        <v>29</v>
      </c>
      <c r="F16" s="2">
        <f t="shared" si="3"/>
        <v>21</v>
      </c>
      <c r="G16" s="2">
        <f>B16-L15</f>
        <v>169</v>
      </c>
      <c r="H16" s="2">
        <f t="shared" si="4"/>
        <v>164</v>
      </c>
      <c r="I16" s="2">
        <f t="shared" si="5"/>
        <v>1</v>
      </c>
      <c r="J16" s="2">
        <f t="shared" si="6"/>
        <v>24</v>
      </c>
      <c r="K16" s="2">
        <f t="shared" si="8"/>
        <v>19</v>
      </c>
      <c r="L16" s="2">
        <v>195</v>
      </c>
      <c r="M16" s="2">
        <v>184</v>
      </c>
      <c r="N16" s="2">
        <v>4</v>
      </c>
      <c r="O16" s="2">
        <v>5</v>
      </c>
      <c r="P16" s="2">
        <f t="shared" si="7"/>
        <v>2</v>
      </c>
    </row>
    <row r="17" spans="1:16" x14ac:dyDescent="0.4">
      <c r="A17" s="2" t="s">
        <v>13</v>
      </c>
      <c r="B17" s="2">
        <v>387</v>
      </c>
      <c r="C17" s="2">
        <v>358</v>
      </c>
      <c r="D17" s="2">
        <v>1</v>
      </c>
      <c r="E17" s="2">
        <v>15</v>
      </c>
      <c r="F17" s="2">
        <f t="shared" si="3"/>
        <v>13</v>
      </c>
      <c r="G17" s="2">
        <f>B17-L16</f>
        <v>192</v>
      </c>
      <c r="H17" s="2">
        <f t="shared" si="4"/>
        <v>156</v>
      </c>
      <c r="I17" s="2">
        <f t="shared" si="5"/>
        <v>1</v>
      </c>
      <c r="J17" s="2">
        <f t="shared" si="6"/>
        <v>14</v>
      </c>
      <c r="K17" s="2">
        <f t="shared" si="8"/>
        <v>10</v>
      </c>
      <c r="L17" s="2">
        <v>206</v>
      </c>
      <c r="M17" s="2">
        <v>202</v>
      </c>
      <c r="N17" s="2">
        <v>0</v>
      </c>
      <c r="O17" s="2">
        <v>1</v>
      </c>
      <c r="P17" s="2">
        <f t="shared" si="7"/>
        <v>3</v>
      </c>
    </row>
    <row r="18" spans="1:16" x14ac:dyDescent="0.4">
      <c r="A18" s="2" t="s">
        <v>14</v>
      </c>
      <c r="B18" s="2">
        <v>332</v>
      </c>
      <c r="C18" s="2">
        <v>312</v>
      </c>
      <c r="D18" s="2">
        <v>3</v>
      </c>
      <c r="E18" s="2">
        <v>5</v>
      </c>
      <c r="F18" s="2">
        <f t="shared" si="3"/>
        <v>12</v>
      </c>
      <c r="G18" s="2">
        <f>B18-L17</f>
        <v>126</v>
      </c>
      <c r="H18" s="2">
        <f t="shared" si="4"/>
        <v>139</v>
      </c>
      <c r="I18" s="2">
        <f t="shared" si="5"/>
        <v>1</v>
      </c>
      <c r="J18" s="2">
        <f t="shared" si="6"/>
        <v>5</v>
      </c>
      <c r="K18" s="2">
        <f t="shared" si="8"/>
        <v>9</v>
      </c>
      <c r="L18" s="2">
        <v>178</v>
      </c>
      <c r="M18" s="2">
        <v>173</v>
      </c>
      <c r="N18" s="2">
        <v>2</v>
      </c>
      <c r="O18" s="2">
        <v>0</v>
      </c>
      <c r="P18" s="2">
        <f t="shared" si="7"/>
        <v>3</v>
      </c>
    </row>
    <row r="19" spans="1:16" x14ac:dyDescent="0.4">
      <c r="A19" s="2" t="s">
        <v>15</v>
      </c>
      <c r="B19" s="2">
        <v>249</v>
      </c>
      <c r="C19" s="2">
        <v>241</v>
      </c>
      <c r="D19" s="2">
        <v>1</v>
      </c>
      <c r="E19" s="2">
        <v>2</v>
      </c>
      <c r="F19" s="2">
        <f t="shared" si="3"/>
        <v>5</v>
      </c>
      <c r="G19" s="2">
        <f>B19-L18</f>
        <v>71</v>
      </c>
      <c r="H19" s="2">
        <f t="shared" si="4"/>
        <v>112</v>
      </c>
      <c r="I19" s="2">
        <f t="shared" si="5"/>
        <v>0</v>
      </c>
      <c r="J19" s="2">
        <f t="shared" si="6"/>
        <v>2</v>
      </c>
      <c r="K19" s="2">
        <f t="shared" si="8"/>
        <v>3</v>
      </c>
      <c r="L19" s="2">
        <v>132</v>
      </c>
      <c r="M19" s="2">
        <v>129</v>
      </c>
      <c r="N19" s="2">
        <v>1</v>
      </c>
      <c r="O19" s="2">
        <v>0</v>
      </c>
      <c r="P19" s="2">
        <f t="shared" si="7"/>
        <v>2</v>
      </c>
    </row>
    <row r="20" spans="1:16" x14ac:dyDescent="0.4">
      <c r="A20" s="2" t="s">
        <v>16</v>
      </c>
      <c r="B20" s="2">
        <v>148</v>
      </c>
      <c r="C20" s="2">
        <v>145</v>
      </c>
      <c r="D20" s="2">
        <v>0</v>
      </c>
      <c r="E20" s="2">
        <v>1</v>
      </c>
      <c r="F20" s="2">
        <f t="shared" si="3"/>
        <v>2</v>
      </c>
      <c r="G20" s="2">
        <f>B20-L19</f>
        <v>16</v>
      </c>
      <c r="H20" s="2">
        <f t="shared" si="4"/>
        <v>59</v>
      </c>
      <c r="I20" s="2">
        <f t="shared" si="5"/>
        <v>0</v>
      </c>
      <c r="J20" s="2">
        <f t="shared" si="6"/>
        <v>1</v>
      </c>
      <c r="K20" s="2">
        <f t="shared" si="8"/>
        <v>2</v>
      </c>
      <c r="L20" s="2">
        <v>86</v>
      </c>
      <c r="M20" s="2">
        <v>86</v>
      </c>
      <c r="N20" s="2">
        <v>0</v>
      </c>
      <c r="O20" s="2">
        <v>0</v>
      </c>
      <c r="P20" s="2">
        <f t="shared" si="7"/>
        <v>0</v>
      </c>
    </row>
    <row r="21" spans="1:16" x14ac:dyDescent="0.4">
      <c r="A21" s="2" t="s">
        <v>17</v>
      </c>
      <c r="B21" s="2">
        <v>93</v>
      </c>
      <c r="C21" s="2">
        <v>90</v>
      </c>
      <c r="D21" s="2">
        <v>0</v>
      </c>
      <c r="E21" s="2">
        <v>1</v>
      </c>
      <c r="F21" s="2">
        <f t="shared" si="3"/>
        <v>2</v>
      </c>
      <c r="G21" s="2">
        <f>B21-L20</f>
        <v>7</v>
      </c>
      <c r="H21" s="2">
        <f t="shared" si="4"/>
        <v>33</v>
      </c>
      <c r="I21" s="2">
        <f t="shared" si="5"/>
        <v>0</v>
      </c>
      <c r="J21" s="2">
        <f t="shared" si="6"/>
        <v>1</v>
      </c>
      <c r="K21" s="2">
        <f t="shared" si="8"/>
        <v>2</v>
      </c>
      <c r="L21" s="2">
        <v>57</v>
      </c>
      <c r="M21" s="2">
        <v>57</v>
      </c>
      <c r="N21" s="2">
        <v>0</v>
      </c>
      <c r="O21" s="2">
        <v>0</v>
      </c>
      <c r="P21" s="2">
        <f t="shared" si="7"/>
        <v>0</v>
      </c>
    </row>
    <row r="22" spans="1:16" x14ac:dyDescent="0.4">
      <c r="A22" s="2" t="s">
        <v>18</v>
      </c>
      <c r="B22" s="2">
        <v>94</v>
      </c>
      <c r="C22" s="2">
        <v>94</v>
      </c>
      <c r="D22" s="2">
        <v>0</v>
      </c>
      <c r="E22" s="2">
        <v>0</v>
      </c>
      <c r="F22" s="2">
        <f t="shared" si="3"/>
        <v>0</v>
      </c>
      <c r="G22" s="2">
        <f>B22-L21</f>
        <v>37</v>
      </c>
      <c r="H22" s="2">
        <f t="shared" si="4"/>
        <v>27</v>
      </c>
      <c r="I22" s="2">
        <f t="shared" si="5"/>
        <v>0</v>
      </c>
      <c r="J22" s="2">
        <f t="shared" si="6"/>
        <v>0</v>
      </c>
      <c r="K22" s="2">
        <f t="shared" si="8"/>
        <v>0</v>
      </c>
      <c r="L22" s="2">
        <v>67</v>
      </c>
      <c r="M22" s="2">
        <v>67</v>
      </c>
      <c r="N22" s="2">
        <v>0</v>
      </c>
      <c r="O22" s="2">
        <v>0</v>
      </c>
      <c r="P22" s="2">
        <f t="shared" si="7"/>
        <v>0</v>
      </c>
    </row>
    <row r="23" spans="1:16" x14ac:dyDescent="0.4">
      <c r="A23" s="2" t="s">
        <v>20</v>
      </c>
      <c r="B23" s="8">
        <v>25.6</v>
      </c>
      <c r="C23" s="8">
        <v>23.6</v>
      </c>
      <c r="D23" s="8">
        <v>22.3</v>
      </c>
      <c r="E23" s="8">
        <v>33.6</v>
      </c>
      <c r="F23" s="8"/>
      <c r="G23" s="2">
        <f>B23-L22</f>
        <v>-41.4</v>
      </c>
      <c r="H23" s="2">
        <f t="shared" si="4"/>
        <v>-0.5</v>
      </c>
      <c r="I23" s="2">
        <f t="shared" si="5"/>
        <v>0</v>
      </c>
      <c r="J23" s="2">
        <f t="shared" si="6"/>
        <v>2.2000000000000028</v>
      </c>
      <c r="L23" s="2">
        <v>25.1</v>
      </c>
      <c r="M23" s="2">
        <v>24.1</v>
      </c>
      <c r="N23" s="2">
        <v>22.3</v>
      </c>
      <c r="O23" s="2">
        <v>31.4</v>
      </c>
    </row>
    <row r="24" spans="1:16" x14ac:dyDescent="0.4">
      <c r="A24" s="2" t="s">
        <v>19</v>
      </c>
      <c r="B24" s="2">
        <v>10238</v>
      </c>
      <c r="C24" s="2">
        <v>7874</v>
      </c>
      <c r="D24" s="2">
        <v>271</v>
      </c>
      <c r="E24" s="2">
        <v>1421</v>
      </c>
      <c r="F24" s="2">
        <f t="shared" ref="F24" si="9">B24-C24-D24-E24</f>
        <v>672</v>
      </c>
      <c r="G24" s="2">
        <f>B24-L23</f>
        <v>10212.9</v>
      </c>
      <c r="H24" s="2">
        <f t="shared" si="4"/>
        <v>4045</v>
      </c>
      <c r="I24" s="2">
        <f t="shared" si="5"/>
        <v>172</v>
      </c>
      <c r="J24" s="2">
        <f t="shared" si="6"/>
        <v>890</v>
      </c>
      <c r="L24" s="2">
        <v>4623</v>
      </c>
      <c r="M24" s="2">
        <v>3829</v>
      </c>
      <c r="N24" s="2">
        <v>99</v>
      </c>
      <c r="O24" s="2">
        <v>531</v>
      </c>
      <c r="P24" s="2">
        <f>L23-M24-N24-O24</f>
        <v>-4433.8999999999996</v>
      </c>
    </row>
    <row r="25" spans="1:16" x14ac:dyDescent="0.4">
      <c r="A25" s="6" t="s">
        <v>508</v>
      </c>
      <c r="B25" s="6"/>
      <c r="C25" s="6"/>
      <c r="D25" s="6"/>
      <c r="E25" s="6">
        <v>1421</v>
      </c>
      <c r="F25" s="6"/>
      <c r="P25" s="2">
        <f>L24-M25-N25-O25</f>
        <v>4623</v>
      </c>
    </row>
  </sheetData>
  <mergeCells count="3">
    <mergeCell ref="B2:F2"/>
    <mergeCell ref="G2:K2"/>
    <mergeCell ref="L2:P2"/>
  </mergeCells>
  <pageMargins left="0.7" right="0.7" top="0.75" bottom="0.75" header="0.3" footer="0.3"/>
  <pageSetup scale="98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F44B44-6B7B-4FF3-AEA1-14B772A2AC84}">
  <dimension ref="A1:P28"/>
  <sheetViews>
    <sheetView view="pageBreakPreview" zoomScale="125" zoomScaleNormal="100" zoomScaleSheetLayoutView="125" workbookViewId="0">
      <selection activeCell="B3" sqref="B3:P3"/>
    </sheetView>
  </sheetViews>
  <sheetFormatPr defaultColWidth="8.89453125" defaultRowHeight="10.5" x14ac:dyDescent="0.4"/>
  <cols>
    <col min="1" max="1" width="20.3125" style="2" customWidth="1"/>
    <col min="2" max="2" width="5.1015625" style="2" customWidth="1"/>
    <col min="3" max="16" width="4.20703125" style="2" customWidth="1"/>
    <col min="17" max="16384" width="8.89453125" style="2"/>
  </cols>
  <sheetData>
    <row r="1" spans="1:16" x14ac:dyDescent="0.4">
      <c r="A1" s="2" t="s">
        <v>538</v>
      </c>
    </row>
    <row r="2" spans="1:16" x14ac:dyDescent="0.4">
      <c r="A2" s="9"/>
      <c r="B2" s="19" t="s">
        <v>21</v>
      </c>
      <c r="C2" s="19"/>
      <c r="D2" s="19"/>
      <c r="E2" s="19"/>
      <c r="F2" s="19"/>
      <c r="G2" s="19" t="s">
        <v>510</v>
      </c>
      <c r="H2" s="19"/>
      <c r="I2" s="19"/>
      <c r="J2" s="19"/>
      <c r="K2" s="19"/>
      <c r="L2" s="19" t="s">
        <v>509</v>
      </c>
      <c r="M2" s="19"/>
      <c r="N2" s="19"/>
      <c r="O2" s="19"/>
      <c r="P2" s="20"/>
    </row>
    <row r="3" spans="1:16" x14ac:dyDescent="0.4">
      <c r="A3" s="10" t="s">
        <v>476</v>
      </c>
      <c r="B3" s="11" t="s">
        <v>21</v>
      </c>
      <c r="C3" s="11" t="s">
        <v>48</v>
      </c>
      <c r="D3" s="11" t="s">
        <v>522</v>
      </c>
      <c r="E3" s="11" t="s">
        <v>518</v>
      </c>
      <c r="F3" s="11" t="s">
        <v>495</v>
      </c>
      <c r="G3" s="11" t="s">
        <v>21</v>
      </c>
      <c r="H3" s="11" t="s">
        <v>48</v>
      </c>
      <c r="I3" s="11" t="s">
        <v>522</v>
      </c>
      <c r="J3" s="11" t="s">
        <v>518</v>
      </c>
      <c r="K3" s="11" t="s">
        <v>495</v>
      </c>
      <c r="L3" s="11" t="s">
        <v>21</v>
      </c>
      <c r="M3" s="11" t="s">
        <v>48</v>
      </c>
      <c r="N3" s="11" t="s">
        <v>522</v>
      </c>
      <c r="O3" s="11" t="s">
        <v>518</v>
      </c>
      <c r="P3" s="12" t="s">
        <v>495</v>
      </c>
    </row>
    <row r="4" spans="1:16" x14ac:dyDescent="0.4">
      <c r="A4" s="2" t="s">
        <v>98</v>
      </c>
      <c r="B4" s="2">
        <f>B5+B7+B8</f>
        <v>13609</v>
      </c>
      <c r="C4" s="2">
        <f t="shared" ref="C4:E4" si="0">C5+C7+C8</f>
        <v>9455</v>
      </c>
      <c r="D4" s="2">
        <f t="shared" si="0"/>
        <v>1096</v>
      </c>
      <c r="E4" s="2">
        <f t="shared" si="0"/>
        <v>557</v>
      </c>
      <c r="F4" s="2">
        <f>B4-C4-D4-E4</f>
        <v>2501</v>
      </c>
      <c r="G4" s="2">
        <f t="shared" ref="G4:K5" si="1">B4-L4</f>
        <v>7373</v>
      </c>
      <c r="H4" s="2">
        <f t="shared" si="1"/>
        <v>5122</v>
      </c>
      <c r="I4" s="2">
        <f t="shared" si="1"/>
        <v>611</v>
      </c>
      <c r="J4" s="2">
        <f t="shared" si="1"/>
        <v>293</v>
      </c>
      <c r="K4" s="2">
        <f t="shared" si="1"/>
        <v>1347</v>
      </c>
      <c r="L4" s="2">
        <f>L5+L7+L8</f>
        <v>6236</v>
      </c>
      <c r="M4" s="2">
        <f t="shared" ref="M4" si="2">M5+M7+M8</f>
        <v>4333</v>
      </c>
      <c r="N4" s="2">
        <f t="shared" ref="N4" si="3">N5+N7+N8</f>
        <v>485</v>
      </c>
      <c r="O4" s="2">
        <f t="shared" ref="O4" si="4">O5+O7+O8</f>
        <v>264</v>
      </c>
      <c r="P4" s="2">
        <f>L4-M4-N4-O4</f>
        <v>1154</v>
      </c>
    </row>
    <row r="5" spans="1:16" x14ac:dyDescent="0.4">
      <c r="A5" s="2" t="s">
        <v>99</v>
      </c>
      <c r="B5" s="2">
        <v>8962</v>
      </c>
      <c r="C5" s="2">
        <v>5732</v>
      </c>
      <c r="D5" s="2">
        <v>756</v>
      </c>
      <c r="E5" s="2">
        <v>471</v>
      </c>
      <c r="F5" s="2">
        <f>B5-C5-D5-E5</f>
        <v>2003</v>
      </c>
      <c r="G5" s="2">
        <f t="shared" si="1"/>
        <v>4683</v>
      </c>
      <c r="H5" s="2">
        <f t="shared" si="1"/>
        <v>2951</v>
      </c>
      <c r="I5" s="2">
        <f t="shared" si="1"/>
        <v>400</v>
      </c>
      <c r="J5" s="2">
        <f t="shared" si="1"/>
        <v>246</v>
      </c>
      <c r="K5" s="2">
        <f t="shared" si="1"/>
        <v>1086</v>
      </c>
      <c r="L5" s="2">
        <v>4279</v>
      </c>
      <c r="M5" s="2">
        <v>2781</v>
      </c>
      <c r="N5" s="2">
        <v>356</v>
      </c>
      <c r="O5" s="2">
        <v>225</v>
      </c>
      <c r="P5" s="2">
        <f>L5-M5-N5-O5</f>
        <v>917</v>
      </c>
    </row>
    <row r="6" spans="1:16" x14ac:dyDescent="0.4">
      <c r="A6" s="2" t="s">
        <v>100</v>
      </c>
      <c r="B6" s="2">
        <f>B5*100/B4</f>
        <v>65.853479315159092</v>
      </c>
      <c r="C6" s="2">
        <f t="shared" ref="C6:F6" si="5">C5*100/C4</f>
        <v>60.624008461131673</v>
      </c>
      <c r="D6" s="2">
        <f t="shared" si="5"/>
        <v>68.978102189781026</v>
      </c>
      <c r="E6" s="2">
        <f t="shared" si="5"/>
        <v>84.56014362657092</v>
      </c>
      <c r="F6" s="2">
        <f t="shared" si="5"/>
        <v>80.087964814074368</v>
      </c>
      <c r="G6" s="2">
        <f>G5*100/G4</f>
        <v>63.515529635155296</v>
      </c>
      <c r="H6" s="2">
        <f t="shared" ref="H6:K6" si="6">H5*100/H4</f>
        <v>57.614213197969541</v>
      </c>
      <c r="I6" s="2">
        <f t="shared" si="6"/>
        <v>65.466448445171849</v>
      </c>
      <c r="J6" s="2">
        <f t="shared" si="6"/>
        <v>83.959044368600686</v>
      </c>
      <c r="K6" s="2">
        <f t="shared" si="6"/>
        <v>80.623608017817375</v>
      </c>
      <c r="L6" s="2">
        <f>L5*100/L4</f>
        <v>68.61770365618986</v>
      </c>
      <c r="M6" s="2">
        <f t="shared" ref="M6" si="7">M5*100/M4</f>
        <v>64.181860143087931</v>
      </c>
      <c r="N6" s="2">
        <f t="shared" ref="N6" si="8">N5*100/N4</f>
        <v>73.402061855670098</v>
      </c>
      <c r="O6" s="2">
        <f t="shared" ref="O6" si="9">O5*100/O4</f>
        <v>85.227272727272734</v>
      </c>
      <c r="P6" s="2">
        <f t="shared" ref="P6" si="10">P5*100/P4</f>
        <v>79.462738301559796</v>
      </c>
    </row>
    <row r="7" spans="1:16" x14ac:dyDescent="0.4">
      <c r="A7" s="2" t="s">
        <v>101</v>
      </c>
      <c r="B7" s="2">
        <v>2355</v>
      </c>
      <c r="C7" s="2">
        <v>1760</v>
      </c>
      <c r="D7" s="2">
        <v>163</v>
      </c>
      <c r="E7" s="2">
        <v>59</v>
      </c>
      <c r="F7" s="2">
        <f>B7-C7-D7-E7</f>
        <v>373</v>
      </c>
      <c r="G7" s="2">
        <f t="shared" ref="G7:G27" si="11">B7-L7</f>
        <v>1204</v>
      </c>
      <c r="H7" s="2">
        <f t="shared" ref="H7:H27" si="12">C7-M7</f>
        <v>912</v>
      </c>
      <c r="I7" s="2">
        <f t="shared" ref="I7:I27" si="13">D7-N7</f>
        <v>82</v>
      </c>
      <c r="J7" s="2">
        <f t="shared" ref="J7:J27" si="14">E7-O7</f>
        <v>30</v>
      </c>
      <c r="K7" s="2">
        <f t="shared" ref="K7:K27" si="15">F7-P7</f>
        <v>180</v>
      </c>
      <c r="L7" s="2">
        <v>1151</v>
      </c>
      <c r="M7" s="2">
        <v>848</v>
      </c>
      <c r="N7" s="2">
        <v>81</v>
      </c>
      <c r="O7" s="2">
        <v>29</v>
      </c>
      <c r="P7" s="2">
        <f>L7-M7-N7-O7</f>
        <v>193</v>
      </c>
    </row>
    <row r="8" spans="1:16" x14ac:dyDescent="0.4">
      <c r="A8" s="2" t="s">
        <v>102</v>
      </c>
      <c r="B8" s="2">
        <v>2292</v>
      </c>
      <c r="C8" s="2">
        <f>SUM(C9:C18)+C26+C27-SUM(C12:C15)</f>
        <v>1963</v>
      </c>
      <c r="D8" s="2">
        <f>SUM(D9:D18)+D26+D27-SUM(D12:D15)</f>
        <v>177</v>
      </c>
      <c r="E8" s="2">
        <f>SUM(E9:E18)+E26+E27-SUM(E12:E15)</f>
        <v>27</v>
      </c>
      <c r="F8" s="2">
        <f t="shared" ref="F8:F27" si="16">B8-C8-D8-E8</f>
        <v>125</v>
      </c>
      <c r="G8" s="2">
        <f t="shared" si="11"/>
        <v>1486</v>
      </c>
      <c r="H8" s="2">
        <f t="shared" si="12"/>
        <v>1259</v>
      </c>
      <c r="I8" s="2">
        <f t="shared" si="13"/>
        <v>129</v>
      </c>
      <c r="J8" s="2">
        <f t="shared" si="14"/>
        <v>17</v>
      </c>
      <c r="K8" s="2">
        <f t="shared" si="15"/>
        <v>81</v>
      </c>
      <c r="L8" s="2">
        <f>SUM(L9:L18)+L26+L27-SUM(L12:L15)</f>
        <v>806</v>
      </c>
      <c r="M8" s="2">
        <f>SUM(M9:M18)+M26+M27-SUM(M12:M15)</f>
        <v>704</v>
      </c>
      <c r="N8" s="2">
        <f>SUM(N9:N18)+N26+N27-SUM(N12:N15)</f>
        <v>48</v>
      </c>
      <c r="O8" s="2">
        <f>SUM(O9:O18)+O26+O27-SUM(O12:O15)</f>
        <v>10</v>
      </c>
      <c r="P8" s="2">
        <f t="shared" ref="P8:P27" si="17">L8-M8-N8-O8</f>
        <v>44</v>
      </c>
    </row>
    <row r="9" spans="1:16" x14ac:dyDescent="0.4">
      <c r="A9" s="2" t="s">
        <v>103</v>
      </c>
      <c r="B9" s="2">
        <v>120</v>
      </c>
      <c r="C9" s="2">
        <v>97</v>
      </c>
      <c r="D9" s="2">
        <v>4</v>
      </c>
      <c r="E9" s="2">
        <v>6</v>
      </c>
      <c r="F9" s="2">
        <f t="shared" si="16"/>
        <v>13</v>
      </c>
      <c r="G9" s="2">
        <f t="shared" si="11"/>
        <v>61</v>
      </c>
      <c r="H9" s="2">
        <f t="shared" si="12"/>
        <v>48</v>
      </c>
      <c r="I9" s="2">
        <f t="shared" si="13"/>
        <v>1</v>
      </c>
      <c r="J9" s="2">
        <f t="shared" si="14"/>
        <v>5</v>
      </c>
      <c r="K9" s="2">
        <f t="shared" si="15"/>
        <v>7</v>
      </c>
      <c r="L9" s="2">
        <v>59</v>
      </c>
      <c r="M9" s="2">
        <v>49</v>
      </c>
      <c r="N9" s="2">
        <v>3</v>
      </c>
      <c r="O9" s="2">
        <v>1</v>
      </c>
      <c r="P9" s="2">
        <f t="shared" si="17"/>
        <v>6</v>
      </c>
    </row>
    <row r="10" spans="1:16" x14ac:dyDescent="0.4">
      <c r="A10" s="2" t="s">
        <v>499</v>
      </c>
      <c r="B10" s="2">
        <v>75</v>
      </c>
      <c r="C10" s="2">
        <v>50</v>
      </c>
      <c r="D10" s="2">
        <v>7</v>
      </c>
      <c r="E10" s="2">
        <v>4</v>
      </c>
      <c r="F10" s="2">
        <f t="shared" si="16"/>
        <v>14</v>
      </c>
      <c r="G10" s="2">
        <f t="shared" si="11"/>
        <v>39</v>
      </c>
      <c r="H10" s="2">
        <f t="shared" si="12"/>
        <v>28</v>
      </c>
      <c r="I10" s="2">
        <f t="shared" si="13"/>
        <v>4</v>
      </c>
      <c r="J10" s="2">
        <f t="shared" si="14"/>
        <v>1</v>
      </c>
      <c r="K10" s="2">
        <f t="shared" si="15"/>
        <v>6</v>
      </c>
      <c r="L10" s="2">
        <v>36</v>
      </c>
      <c r="M10" s="2">
        <v>22</v>
      </c>
      <c r="N10" s="2">
        <v>3</v>
      </c>
      <c r="O10" s="2">
        <v>3</v>
      </c>
      <c r="P10" s="2">
        <f t="shared" si="17"/>
        <v>8</v>
      </c>
    </row>
    <row r="11" spans="1:16" x14ac:dyDescent="0.4">
      <c r="A11" s="2" t="s">
        <v>104</v>
      </c>
      <c r="B11" s="2">
        <v>222</v>
      </c>
      <c r="C11" s="2">
        <v>202</v>
      </c>
      <c r="D11" s="2">
        <v>5</v>
      </c>
      <c r="E11" s="2">
        <v>1</v>
      </c>
      <c r="F11" s="2">
        <f t="shared" si="16"/>
        <v>14</v>
      </c>
      <c r="G11" s="2">
        <f t="shared" si="11"/>
        <v>154</v>
      </c>
      <c r="H11" s="2">
        <f t="shared" si="12"/>
        <v>140</v>
      </c>
      <c r="I11" s="2">
        <f t="shared" si="13"/>
        <v>2</v>
      </c>
      <c r="J11" s="2">
        <f t="shared" si="14"/>
        <v>1</v>
      </c>
      <c r="K11" s="2">
        <f t="shared" si="15"/>
        <v>11</v>
      </c>
      <c r="L11" s="2">
        <v>68</v>
      </c>
      <c r="M11" s="2">
        <v>62</v>
      </c>
      <c r="N11" s="2">
        <v>3</v>
      </c>
      <c r="O11" s="2">
        <v>0</v>
      </c>
      <c r="P11" s="2">
        <f t="shared" si="17"/>
        <v>3</v>
      </c>
    </row>
    <row r="12" spans="1:16" x14ac:dyDescent="0.4">
      <c r="A12" s="2" t="s">
        <v>105</v>
      </c>
      <c r="B12" s="2">
        <v>66</v>
      </c>
      <c r="C12" s="2">
        <v>57</v>
      </c>
      <c r="D12" s="2">
        <v>0</v>
      </c>
      <c r="E12" s="2">
        <v>0</v>
      </c>
      <c r="F12" s="2">
        <f t="shared" si="16"/>
        <v>9</v>
      </c>
      <c r="G12" s="2">
        <f t="shared" si="11"/>
        <v>56</v>
      </c>
      <c r="H12" s="2">
        <f t="shared" si="12"/>
        <v>47</v>
      </c>
      <c r="I12" s="2">
        <f t="shared" si="13"/>
        <v>0</v>
      </c>
      <c r="J12" s="2">
        <f t="shared" si="14"/>
        <v>0</v>
      </c>
      <c r="K12" s="2">
        <f t="shared" si="15"/>
        <v>9</v>
      </c>
      <c r="L12" s="2">
        <v>10</v>
      </c>
      <c r="M12" s="2">
        <v>10</v>
      </c>
      <c r="N12" s="2">
        <v>0</v>
      </c>
      <c r="O12" s="2">
        <v>0</v>
      </c>
      <c r="P12" s="2">
        <f t="shared" si="17"/>
        <v>0</v>
      </c>
    </row>
    <row r="13" spans="1:16" x14ac:dyDescent="0.4">
      <c r="A13" s="2" t="s">
        <v>106</v>
      </c>
      <c r="B13" s="2">
        <v>26</v>
      </c>
      <c r="C13" s="2">
        <v>26</v>
      </c>
      <c r="D13" s="2">
        <v>0</v>
      </c>
      <c r="E13" s="2">
        <v>0</v>
      </c>
      <c r="F13" s="2">
        <f t="shared" si="16"/>
        <v>0</v>
      </c>
      <c r="G13" s="2">
        <f t="shared" si="11"/>
        <v>19</v>
      </c>
      <c r="H13" s="2">
        <f t="shared" si="12"/>
        <v>19</v>
      </c>
      <c r="I13" s="2">
        <f t="shared" si="13"/>
        <v>0</v>
      </c>
      <c r="J13" s="2">
        <f t="shared" si="14"/>
        <v>0</v>
      </c>
      <c r="K13" s="2">
        <f t="shared" si="15"/>
        <v>0</v>
      </c>
      <c r="L13" s="2">
        <v>7</v>
      </c>
      <c r="M13" s="2">
        <v>7</v>
      </c>
      <c r="N13" s="2">
        <v>0</v>
      </c>
      <c r="O13" s="2">
        <v>0</v>
      </c>
      <c r="P13" s="2">
        <f t="shared" si="17"/>
        <v>0</v>
      </c>
    </row>
    <row r="14" spans="1:16" x14ac:dyDescent="0.4">
      <c r="A14" s="2" t="s">
        <v>107</v>
      </c>
      <c r="B14" s="2">
        <v>47</v>
      </c>
      <c r="C14" s="2">
        <v>42</v>
      </c>
      <c r="D14" s="2">
        <v>5</v>
      </c>
      <c r="E14" s="2">
        <v>0</v>
      </c>
      <c r="F14" s="2">
        <f t="shared" si="16"/>
        <v>0</v>
      </c>
      <c r="G14" s="2">
        <f t="shared" si="11"/>
        <v>25</v>
      </c>
      <c r="H14" s="2">
        <f t="shared" si="12"/>
        <v>23</v>
      </c>
      <c r="I14" s="2">
        <f t="shared" si="13"/>
        <v>2</v>
      </c>
      <c r="J14" s="2">
        <f t="shared" si="14"/>
        <v>0</v>
      </c>
      <c r="K14" s="2">
        <f t="shared" si="15"/>
        <v>0</v>
      </c>
      <c r="L14" s="2">
        <v>22</v>
      </c>
      <c r="M14" s="2">
        <v>19</v>
      </c>
      <c r="N14" s="2">
        <v>3</v>
      </c>
      <c r="O14" s="2">
        <v>0</v>
      </c>
      <c r="P14" s="2">
        <f t="shared" si="17"/>
        <v>0</v>
      </c>
    </row>
    <row r="15" spans="1:16" x14ac:dyDescent="0.4">
      <c r="A15" s="2" t="s">
        <v>108</v>
      </c>
      <c r="B15" s="2">
        <v>83</v>
      </c>
      <c r="C15" s="2">
        <v>77</v>
      </c>
      <c r="D15" s="2">
        <v>0</v>
      </c>
      <c r="E15" s="2">
        <v>1</v>
      </c>
      <c r="F15" s="2">
        <f t="shared" si="16"/>
        <v>5</v>
      </c>
      <c r="G15" s="2">
        <f t="shared" si="11"/>
        <v>54</v>
      </c>
      <c r="H15" s="2">
        <f t="shared" si="12"/>
        <v>51</v>
      </c>
      <c r="I15" s="2">
        <f t="shared" si="13"/>
        <v>0</v>
      </c>
      <c r="J15" s="2">
        <f t="shared" si="14"/>
        <v>1</v>
      </c>
      <c r="K15" s="2">
        <f t="shared" si="15"/>
        <v>2</v>
      </c>
      <c r="L15" s="2">
        <v>29</v>
      </c>
      <c r="M15" s="2">
        <v>26</v>
      </c>
      <c r="N15" s="2">
        <v>0</v>
      </c>
      <c r="O15" s="2">
        <v>0</v>
      </c>
      <c r="P15" s="2">
        <f t="shared" si="17"/>
        <v>3</v>
      </c>
    </row>
    <row r="16" spans="1:16" x14ac:dyDescent="0.4">
      <c r="A16" s="2" t="s">
        <v>109</v>
      </c>
      <c r="B16" s="2">
        <v>45</v>
      </c>
      <c r="C16" s="2">
        <v>44</v>
      </c>
      <c r="D16" s="2">
        <v>0</v>
      </c>
      <c r="E16" s="2">
        <v>0</v>
      </c>
      <c r="F16" s="2">
        <f t="shared" si="16"/>
        <v>1</v>
      </c>
      <c r="G16" s="2">
        <f t="shared" si="11"/>
        <v>35</v>
      </c>
      <c r="H16" s="2">
        <f t="shared" si="12"/>
        <v>34</v>
      </c>
      <c r="I16" s="2">
        <f t="shared" si="13"/>
        <v>0</v>
      </c>
      <c r="J16" s="2">
        <f t="shared" si="14"/>
        <v>0</v>
      </c>
      <c r="K16" s="2">
        <f t="shared" si="15"/>
        <v>1</v>
      </c>
      <c r="L16" s="2">
        <v>10</v>
      </c>
      <c r="M16" s="2">
        <v>10</v>
      </c>
      <c r="N16" s="2">
        <v>0</v>
      </c>
      <c r="O16" s="2">
        <v>0</v>
      </c>
      <c r="P16" s="2">
        <f t="shared" si="17"/>
        <v>0</v>
      </c>
    </row>
    <row r="17" spans="1:16" x14ac:dyDescent="0.4">
      <c r="A17" s="2" t="s">
        <v>86</v>
      </c>
      <c r="B17" s="2">
        <v>10</v>
      </c>
      <c r="C17" s="2">
        <v>9</v>
      </c>
      <c r="D17" s="2">
        <v>0</v>
      </c>
      <c r="E17" s="2">
        <v>0</v>
      </c>
      <c r="F17" s="2">
        <f t="shared" si="16"/>
        <v>1</v>
      </c>
      <c r="G17" s="2">
        <f t="shared" si="11"/>
        <v>5</v>
      </c>
      <c r="H17" s="2">
        <f t="shared" si="12"/>
        <v>5</v>
      </c>
      <c r="I17" s="2">
        <f t="shared" si="13"/>
        <v>0</v>
      </c>
      <c r="J17" s="2">
        <f t="shared" si="14"/>
        <v>0</v>
      </c>
      <c r="K17" s="2">
        <f t="shared" si="15"/>
        <v>0</v>
      </c>
      <c r="L17" s="2">
        <v>5</v>
      </c>
      <c r="M17" s="2">
        <v>4</v>
      </c>
      <c r="N17" s="2">
        <v>0</v>
      </c>
      <c r="O17" s="2">
        <v>0</v>
      </c>
      <c r="P17" s="2">
        <f t="shared" si="17"/>
        <v>1</v>
      </c>
    </row>
    <row r="18" spans="1:16" x14ac:dyDescent="0.4">
      <c r="A18" s="2" t="s">
        <v>110</v>
      </c>
      <c r="B18" s="2">
        <v>1576</v>
      </c>
      <c r="C18" s="2">
        <v>1362</v>
      </c>
      <c r="D18" s="2">
        <v>137</v>
      </c>
      <c r="E18" s="2">
        <v>15</v>
      </c>
      <c r="F18" s="2">
        <f t="shared" si="16"/>
        <v>62</v>
      </c>
      <c r="G18" s="2">
        <f t="shared" si="11"/>
        <v>1062</v>
      </c>
      <c r="H18" s="2">
        <f t="shared" si="12"/>
        <v>897</v>
      </c>
      <c r="I18" s="2">
        <f t="shared" si="13"/>
        <v>108</v>
      </c>
      <c r="J18" s="2">
        <f t="shared" si="14"/>
        <v>9</v>
      </c>
      <c r="K18" s="2">
        <f t="shared" si="15"/>
        <v>48</v>
      </c>
      <c r="L18" s="2">
        <v>514</v>
      </c>
      <c r="M18" s="2">
        <v>465</v>
      </c>
      <c r="N18" s="2">
        <v>29</v>
      </c>
      <c r="O18" s="2">
        <v>6</v>
      </c>
      <c r="P18" s="2">
        <f t="shared" si="17"/>
        <v>14</v>
      </c>
    </row>
    <row r="19" spans="1:16" x14ac:dyDescent="0.4">
      <c r="A19" s="2" t="s">
        <v>111</v>
      </c>
      <c r="B19" s="2">
        <v>58</v>
      </c>
      <c r="C19" s="2">
        <v>52</v>
      </c>
      <c r="D19" s="2">
        <v>0</v>
      </c>
      <c r="E19" s="2">
        <v>3</v>
      </c>
      <c r="F19" s="2">
        <f t="shared" si="16"/>
        <v>3</v>
      </c>
      <c r="G19" s="2">
        <f t="shared" si="11"/>
        <v>44</v>
      </c>
      <c r="H19" s="2">
        <f t="shared" si="12"/>
        <v>41</v>
      </c>
      <c r="I19" s="2">
        <f t="shared" si="13"/>
        <v>0</v>
      </c>
      <c r="J19" s="2">
        <f t="shared" si="14"/>
        <v>2</v>
      </c>
      <c r="K19" s="2">
        <f t="shared" si="15"/>
        <v>1</v>
      </c>
      <c r="L19" s="2">
        <v>14</v>
      </c>
      <c r="M19" s="2">
        <v>11</v>
      </c>
      <c r="N19" s="2">
        <v>0</v>
      </c>
      <c r="O19" s="2">
        <v>1</v>
      </c>
      <c r="P19" s="2">
        <f t="shared" si="17"/>
        <v>2</v>
      </c>
    </row>
    <row r="20" spans="1:16" x14ac:dyDescent="0.4">
      <c r="A20" s="2" t="s">
        <v>112</v>
      </c>
      <c r="B20" s="2">
        <v>33</v>
      </c>
      <c r="C20" s="2">
        <v>33</v>
      </c>
      <c r="D20" s="2">
        <v>0</v>
      </c>
      <c r="E20" s="2">
        <v>0</v>
      </c>
      <c r="F20" s="2">
        <f t="shared" si="16"/>
        <v>0</v>
      </c>
      <c r="G20" s="2">
        <f t="shared" si="11"/>
        <v>28</v>
      </c>
      <c r="H20" s="2">
        <f t="shared" si="12"/>
        <v>28</v>
      </c>
      <c r="I20" s="2">
        <f t="shared" si="13"/>
        <v>0</v>
      </c>
      <c r="J20" s="2">
        <f t="shared" si="14"/>
        <v>0</v>
      </c>
      <c r="K20" s="2">
        <f t="shared" si="15"/>
        <v>0</v>
      </c>
      <c r="L20" s="2">
        <v>5</v>
      </c>
      <c r="M20" s="2">
        <v>5</v>
      </c>
      <c r="N20" s="2">
        <v>0</v>
      </c>
      <c r="O20" s="2">
        <v>0</v>
      </c>
      <c r="P20" s="2">
        <f t="shared" si="17"/>
        <v>0</v>
      </c>
    </row>
    <row r="21" spans="1:16" x14ac:dyDescent="0.4">
      <c r="A21" s="2" t="s">
        <v>113</v>
      </c>
      <c r="B21" s="2">
        <v>168</v>
      </c>
      <c r="C21" s="2">
        <v>138</v>
      </c>
      <c r="D21" s="2">
        <v>30</v>
      </c>
      <c r="E21" s="2">
        <v>0</v>
      </c>
      <c r="F21" s="2">
        <f t="shared" si="16"/>
        <v>0</v>
      </c>
      <c r="G21" s="2">
        <f t="shared" si="11"/>
        <v>158</v>
      </c>
      <c r="H21" s="2">
        <f t="shared" si="12"/>
        <v>128</v>
      </c>
      <c r="I21" s="2">
        <f t="shared" si="13"/>
        <v>30</v>
      </c>
      <c r="J21" s="2">
        <f t="shared" si="14"/>
        <v>0</v>
      </c>
      <c r="K21" s="2">
        <f t="shared" si="15"/>
        <v>0</v>
      </c>
      <c r="L21" s="2">
        <v>10</v>
      </c>
      <c r="M21" s="2">
        <v>10</v>
      </c>
      <c r="N21" s="2">
        <v>0</v>
      </c>
      <c r="O21" s="2">
        <v>0</v>
      </c>
      <c r="P21" s="2">
        <f t="shared" si="17"/>
        <v>0</v>
      </c>
    </row>
    <row r="22" spans="1:16" x14ac:dyDescent="0.4">
      <c r="A22" s="2" t="s">
        <v>114</v>
      </c>
      <c r="B22" s="2">
        <v>1205</v>
      </c>
      <c r="C22" s="2">
        <v>1049</v>
      </c>
      <c r="D22" s="2">
        <v>102</v>
      </c>
      <c r="E22" s="2">
        <v>12</v>
      </c>
      <c r="F22" s="2">
        <f t="shared" si="16"/>
        <v>42</v>
      </c>
      <c r="G22" s="2">
        <f t="shared" si="11"/>
        <v>742</v>
      </c>
      <c r="H22" s="2">
        <f t="shared" si="12"/>
        <v>626</v>
      </c>
      <c r="I22" s="2">
        <f t="shared" si="13"/>
        <v>74</v>
      </c>
      <c r="J22" s="2">
        <f t="shared" si="14"/>
        <v>7</v>
      </c>
      <c r="K22" s="2">
        <f t="shared" si="15"/>
        <v>35</v>
      </c>
      <c r="L22" s="2">
        <v>463</v>
      </c>
      <c r="M22" s="2">
        <v>423</v>
      </c>
      <c r="N22" s="2">
        <v>28</v>
      </c>
      <c r="O22" s="2">
        <v>5</v>
      </c>
      <c r="P22" s="2">
        <f t="shared" si="17"/>
        <v>7</v>
      </c>
    </row>
    <row r="23" spans="1:16" x14ac:dyDescent="0.4">
      <c r="A23" s="2" t="s">
        <v>115</v>
      </c>
      <c r="B23" s="2">
        <v>61</v>
      </c>
      <c r="C23" s="2">
        <v>53</v>
      </c>
      <c r="D23" s="2">
        <v>4</v>
      </c>
      <c r="E23" s="2">
        <v>0</v>
      </c>
      <c r="F23" s="2">
        <f t="shared" si="16"/>
        <v>4</v>
      </c>
      <c r="G23" s="2">
        <f t="shared" si="11"/>
        <v>53</v>
      </c>
      <c r="H23" s="2">
        <f t="shared" si="12"/>
        <v>46</v>
      </c>
      <c r="I23" s="2">
        <f t="shared" si="13"/>
        <v>3</v>
      </c>
      <c r="J23" s="2">
        <f t="shared" si="14"/>
        <v>0</v>
      </c>
      <c r="K23" s="2">
        <f t="shared" si="15"/>
        <v>4</v>
      </c>
      <c r="L23" s="2">
        <v>8</v>
      </c>
      <c r="M23" s="2">
        <v>7</v>
      </c>
      <c r="N23" s="2">
        <v>1</v>
      </c>
      <c r="O23" s="2">
        <v>0</v>
      </c>
      <c r="P23" s="2">
        <f t="shared" si="17"/>
        <v>0</v>
      </c>
    </row>
    <row r="24" spans="1:16" x14ac:dyDescent="0.4">
      <c r="A24" s="2" t="s">
        <v>116</v>
      </c>
      <c r="B24" s="2">
        <v>0</v>
      </c>
      <c r="C24" s="2">
        <v>0</v>
      </c>
      <c r="D24" s="2">
        <v>0</v>
      </c>
      <c r="E24" s="2">
        <v>0</v>
      </c>
      <c r="F24" s="2">
        <f t="shared" si="16"/>
        <v>0</v>
      </c>
      <c r="G24" s="2">
        <f t="shared" si="11"/>
        <v>0</v>
      </c>
      <c r="H24" s="2">
        <f t="shared" si="12"/>
        <v>0</v>
      </c>
      <c r="I24" s="2">
        <f t="shared" si="13"/>
        <v>0</v>
      </c>
      <c r="J24" s="2">
        <f t="shared" si="14"/>
        <v>0</v>
      </c>
      <c r="K24" s="2">
        <f t="shared" si="15"/>
        <v>0</v>
      </c>
      <c r="L24" s="2">
        <v>0</v>
      </c>
      <c r="M24" s="2">
        <v>0</v>
      </c>
      <c r="N24" s="2">
        <v>0</v>
      </c>
      <c r="O24" s="2">
        <v>0</v>
      </c>
      <c r="P24" s="2">
        <f t="shared" si="17"/>
        <v>0</v>
      </c>
    </row>
    <row r="25" spans="1:16" x14ac:dyDescent="0.4">
      <c r="A25" s="2" t="s">
        <v>117</v>
      </c>
      <c r="B25" s="2">
        <v>51</v>
      </c>
      <c r="C25" s="2">
        <v>37</v>
      </c>
      <c r="D25" s="2">
        <v>1</v>
      </c>
      <c r="E25" s="2">
        <v>0</v>
      </c>
      <c r="F25" s="2">
        <f t="shared" si="16"/>
        <v>13</v>
      </c>
      <c r="G25" s="2">
        <f t="shared" si="11"/>
        <v>37</v>
      </c>
      <c r="H25" s="2">
        <f t="shared" si="12"/>
        <v>28</v>
      </c>
      <c r="I25" s="2">
        <f t="shared" si="13"/>
        <v>1</v>
      </c>
      <c r="J25" s="2">
        <f t="shared" si="14"/>
        <v>0</v>
      </c>
      <c r="K25" s="2">
        <f t="shared" si="15"/>
        <v>8</v>
      </c>
      <c r="L25" s="2">
        <v>14</v>
      </c>
      <c r="M25" s="2">
        <v>9</v>
      </c>
      <c r="N25" s="2">
        <v>0</v>
      </c>
      <c r="O25" s="2">
        <v>0</v>
      </c>
      <c r="P25" s="2">
        <f t="shared" si="17"/>
        <v>5</v>
      </c>
    </row>
    <row r="26" spans="1:16" x14ac:dyDescent="0.4">
      <c r="A26" s="2" t="s">
        <v>118</v>
      </c>
      <c r="B26" s="2">
        <v>230</v>
      </c>
      <c r="C26" s="2">
        <v>186</v>
      </c>
      <c r="D26" s="2">
        <v>23</v>
      </c>
      <c r="E26" s="2">
        <v>1</v>
      </c>
      <c r="F26" s="2">
        <f t="shared" si="16"/>
        <v>20</v>
      </c>
      <c r="G26" s="2">
        <f t="shared" si="11"/>
        <v>122</v>
      </c>
      <c r="H26" s="2">
        <f t="shared" si="12"/>
        <v>99</v>
      </c>
      <c r="I26" s="2">
        <f t="shared" si="13"/>
        <v>14</v>
      </c>
      <c r="J26" s="2">
        <f t="shared" si="14"/>
        <v>1</v>
      </c>
      <c r="K26" s="2">
        <f t="shared" si="15"/>
        <v>8</v>
      </c>
      <c r="L26" s="2">
        <v>108</v>
      </c>
      <c r="M26" s="2">
        <v>87</v>
      </c>
      <c r="N26" s="2">
        <v>9</v>
      </c>
      <c r="O26" s="2">
        <v>0</v>
      </c>
      <c r="P26" s="2">
        <f t="shared" si="17"/>
        <v>12</v>
      </c>
    </row>
    <row r="27" spans="1:16" x14ac:dyDescent="0.4">
      <c r="A27" s="2" t="s">
        <v>119</v>
      </c>
      <c r="B27" s="2">
        <v>14</v>
      </c>
      <c r="C27" s="2">
        <v>13</v>
      </c>
      <c r="D27" s="2">
        <v>1</v>
      </c>
      <c r="E27" s="2">
        <v>0</v>
      </c>
      <c r="F27" s="2">
        <f t="shared" si="16"/>
        <v>0</v>
      </c>
      <c r="G27" s="2">
        <f t="shared" si="11"/>
        <v>8</v>
      </c>
      <c r="H27" s="2">
        <f t="shared" si="12"/>
        <v>8</v>
      </c>
      <c r="I27" s="2">
        <f t="shared" si="13"/>
        <v>0</v>
      </c>
      <c r="J27" s="2">
        <f t="shared" si="14"/>
        <v>0</v>
      </c>
      <c r="K27" s="2">
        <f t="shared" si="15"/>
        <v>0</v>
      </c>
      <c r="L27" s="2">
        <v>6</v>
      </c>
      <c r="M27" s="2">
        <v>5</v>
      </c>
      <c r="N27" s="2">
        <v>1</v>
      </c>
      <c r="O27" s="2">
        <v>0</v>
      </c>
      <c r="P27" s="2">
        <f t="shared" si="17"/>
        <v>0</v>
      </c>
    </row>
    <row r="28" spans="1:16" x14ac:dyDescent="0.4">
      <c r="A28" s="6" t="s">
        <v>508</v>
      </c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</row>
  </sheetData>
  <mergeCells count="3">
    <mergeCell ref="B2:F2"/>
    <mergeCell ref="G2:K2"/>
    <mergeCell ref="L2:P2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53A62A-9830-4490-B410-54EA85A359C6}">
  <sheetPr>
    <tabColor rgb="FFC00000"/>
  </sheetPr>
  <dimension ref="A1:P23"/>
  <sheetViews>
    <sheetView view="pageBreakPreview" zoomScale="125" zoomScaleNormal="100" zoomScaleSheetLayoutView="125" workbookViewId="0">
      <selection activeCell="B3" sqref="B3:P3"/>
    </sheetView>
  </sheetViews>
  <sheetFormatPr defaultColWidth="8.89453125" defaultRowHeight="10.5" x14ac:dyDescent="0.4"/>
  <cols>
    <col min="1" max="1" width="22" style="2" customWidth="1"/>
    <col min="2" max="2" width="5.3125" style="2" customWidth="1"/>
    <col min="3" max="4" width="4.68359375" style="2" customWidth="1"/>
    <col min="5" max="5" width="4.20703125" style="2" customWidth="1"/>
    <col min="6" max="8" width="4.68359375" style="2" customWidth="1"/>
    <col min="9" max="10" width="4.5234375" style="2" customWidth="1"/>
    <col min="11" max="13" width="4.68359375" style="2" customWidth="1"/>
    <col min="14" max="15" width="4.1015625" style="2" customWidth="1"/>
    <col min="16" max="16" width="4.68359375" style="2" customWidth="1"/>
    <col min="17" max="16384" width="8.89453125" style="2"/>
  </cols>
  <sheetData>
    <row r="1" spans="1:16" x14ac:dyDescent="0.4">
      <c r="A1" s="2" t="s">
        <v>539</v>
      </c>
    </row>
    <row r="2" spans="1:16" x14ac:dyDescent="0.4">
      <c r="A2" s="9"/>
      <c r="B2" s="19" t="s">
        <v>21</v>
      </c>
      <c r="C2" s="19"/>
      <c r="D2" s="19"/>
      <c r="E2" s="19"/>
      <c r="F2" s="19"/>
      <c r="G2" s="19" t="s">
        <v>510</v>
      </c>
      <c r="H2" s="19"/>
      <c r="I2" s="19"/>
      <c r="J2" s="19"/>
      <c r="K2" s="19"/>
      <c r="L2" s="19" t="s">
        <v>509</v>
      </c>
      <c r="M2" s="19"/>
      <c r="N2" s="19"/>
      <c r="O2" s="19"/>
      <c r="P2" s="20"/>
    </row>
    <row r="3" spans="1:16" x14ac:dyDescent="0.4">
      <c r="A3" s="10" t="s">
        <v>477</v>
      </c>
      <c r="B3" s="11" t="s">
        <v>21</v>
      </c>
      <c r="C3" s="11" t="s">
        <v>48</v>
      </c>
      <c r="D3" s="11" t="s">
        <v>522</v>
      </c>
      <c r="E3" s="11" t="s">
        <v>518</v>
      </c>
      <c r="F3" s="11" t="s">
        <v>495</v>
      </c>
      <c r="G3" s="11" t="s">
        <v>21</v>
      </c>
      <c r="H3" s="11" t="s">
        <v>48</v>
      </c>
      <c r="I3" s="11" t="s">
        <v>522</v>
      </c>
      <c r="J3" s="11" t="s">
        <v>518</v>
      </c>
      <c r="K3" s="11" t="s">
        <v>495</v>
      </c>
      <c r="L3" s="11" t="s">
        <v>21</v>
      </c>
      <c r="M3" s="11" t="s">
        <v>48</v>
      </c>
      <c r="N3" s="11" t="s">
        <v>522</v>
      </c>
      <c r="O3" s="11" t="s">
        <v>518</v>
      </c>
      <c r="P3" s="12" t="s">
        <v>495</v>
      </c>
    </row>
    <row r="4" spans="1:16" x14ac:dyDescent="0.4">
      <c r="A4" s="2" t="s">
        <v>120</v>
      </c>
      <c r="B4" s="2">
        <f>B5+B6</f>
        <v>13609</v>
      </c>
      <c r="C4" s="2">
        <f>C5+C6</f>
        <v>9455</v>
      </c>
      <c r="D4" s="2">
        <f>D5+D6</f>
        <v>1096</v>
      </c>
      <c r="E4" s="2">
        <f>E5+E6</f>
        <v>557</v>
      </c>
      <c r="F4" s="2">
        <f>B4-C4-D4-E4</f>
        <v>2501</v>
      </c>
      <c r="G4" s="2">
        <f t="shared" ref="G4:G22" si="0">B4-L4</f>
        <v>7373</v>
      </c>
      <c r="H4" s="2">
        <f t="shared" ref="H4:H22" si="1">C4-M4</f>
        <v>5122</v>
      </c>
      <c r="I4" s="2">
        <f t="shared" ref="I4:I22" si="2">D4-N4</f>
        <v>611</v>
      </c>
      <c r="J4" s="2">
        <f t="shared" ref="J4:J22" si="3">E4-O4</f>
        <v>293</v>
      </c>
      <c r="K4" s="2">
        <f t="shared" ref="K4:K22" si="4">F4-P4</f>
        <v>1347</v>
      </c>
      <c r="L4" s="2">
        <f>L5+L6</f>
        <v>6236</v>
      </c>
      <c r="M4" s="2">
        <f>M5+M6</f>
        <v>4333</v>
      </c>
      <c r="N4" s="2">
        <f>N5+N6</f>
        <v>485</v>
      </c>
      <c r="O4" s="2">
        <f>O5+O6</f>
        <v>264</v>
      </c>
      <c r="P4" s="2">
        <f>L4-M4-N4-O4</f>
        <v>1154</v>
      </c>
    </row>
    <row r="5" spans="1:16" x14ac:dyDescent="0.4">
      <c r="A5" s="2" t="s">
        <v>121</v>
      </c>
      <c r="B5" s="2">
        <v>414</v>
      </c>
      <c r="C5" s="2">
        <v>348</v>
      </c>
      <c r="D5" s="2">
        <v>48</v>
      </c>
      <c r="E5" s="2">
        <v>4</v>
      </c>
      <c r="F5" s="2">
        <f t="shared" ref="F5:F22" si="5">B5-C5-D5-E5</f>
        <v>14</v>
      </c>
      <c r="G5" s="2">
        <f t="shared" si="0"/>
        <v>190</v>
      </c>
      <c r="H5" s="2">
        <f t="shared" si="1"/>
        <v>152</v>
      </c>
      <c r="I5" s="2">
        <f t="shared" si="2"/>
        <v>29</v>
      </c>
      <c r="J5" s="2">
        <f t="shared" si="3"/>
        <v>2</v>
      </c>
      <c r="K5" s="2">
        <f t="shared" si="4"/>
        <v>7</v>
      </c>
      <c r="L5" s="2">
        <v>224</v>
      </c>
      <c r="M5" s="2">
        <v>196</v>
      </c>
      <c r="N5" s="2">
        <v>19</v>
      </c>
      <c r="O5" s="2">
        <v>2</v>
      </c>
      <c r="P5" s="2">
        <f t="shared" ref="P5:P22" si="6">L5-M5-N5-O5</f>
        <v>7</v>
      </c>
    </row>
    <row r="6" spans="1:16" x14ac:dyDescent="0.4">
      <c r="A6" s="2" t="s">
        <v>524</v>
      </c>
      <c r="B6" s="2">
        <f>SUM(B7:B16)+B22</f>
        <v>13195</v>
      </c>
      <c r="C6" s="2">
        <f>SUM(C7:C16)+C22</f>
        <v>9107</v>
      </c>
      <c r="D6" s="2">
        <f>SUM(D7:D16)+D22</f>
        <v>1048</v>
      </c>
      <c r="E6" s="2">
        <f>SUM(E7:E16)+E22</f>
        <v>553</v>
      </c>
      <c r="F6" s="2">
        <f t="shared" si="5"/>
        <v>2487</v>
      </c>
      <c r="G6" s="2">
        <f t="shared" si="0"/>
        <v>7183</v>
      </c>
      <c r="H6" s="2">
        <f t="shared" si="1"/>
        <v>4970</v>
      </c>
      <c r="I6" s="2">
        <f t="shared" si="2"/>
        <v>582</v>
      </c>
      <c r="J6" s="2">
        <f t="shared" si="3"/>
        <v>291</v>
      </c>
      <c r="K6" s="2">
        <f t="shared" si="4"/>
        <v>1340</v>
      </c>
      <c r="L6" s="2">
        <f>SUM(L7:L16)+L22</f>
        <v>6012</v>
      </c>
      <c r="M6" s="2">
        <f>SUM(M7:M16)+M22</f>
        <v>4137</v>
      </c>
      <c r="N6" s="2">
        <f>SUM(N7:N16)+N22</f>
        <v>466</v>
      </c>
      <c r="O6" s="2">
        <f>SUM(O7:O16)+O22</f>
        <v>262</v>
      </c>
      <c r="P6" s="2">
        <f t="shared" si="6"/>
        <v>1147</v>
      </c>
    </row>
    <row r="7" spans="1:16" x14ac:dyDescent="0.4">
      <c r="A7" s="2" t="s">
        <v>124</v>
      </c>
      <c r="B7" s="2">
        <v>11186</v>
      </c>
      <c r="C7" s="2">
        <v>7394</v>
      </c>
      <c r="D7" s="2">
        <v>899</v>
      </c>
      <c r="E7" s="2">
        <v>537</v>
      </c>
      <c r="F7" s="2">
        <f t="shared" si="5"/>
        <v>2356</v>
      </c>
      <c r="G7" s="2">
        <f t="shared" si="0"/>
        <v>5755</v>
      </c>
      <c r="H7" s="2">
        <f t="shared" si="1"/>
        <v>3765</v>
      </c>
      <c r="I7" s="2">
        <f t="shared" si="2"/>
        <v>467</v>
      </c>
      <c r="J7" s="2">
        <f t="shared" si="3"/>
        <v>280</v>
      </c>
      <c r="K7" s="2">
        <f t="shared" si="4"/>
        <v>1243</v>
      </c>
      <c r="L7" s="2">
        <v>5431</v>
      </c>
      <c r="M7" s="2">
        <v>3629</v>
      </c>
      <c r="N7" s="2">
        <v>432</v>
      </c>
      <c r="O7" s="2">
        <v>257</v>
      </c>
      <c r="P7" s="2">
        <f t="shared" si="6"/>
        <v>1113</v>
      </c>
    </row>
    <row r="8" spans="1:16" x14ac:dyDescent="0.4">
      <c r="A8" s="2" t="s">
        <v>123</v>
      </c>
      <c r="B8" s="2">
        <v>1</v>
      </c>
      <c r="C8" s="2">
        <v>1</v>
      </c>
      <c r="D8" s="2">
        <v>0</v>
      </c>
      <c r="E8" s="2">
        <v>0</v>
      </c>
      <c r="F8" s="2">
        <f t="shared" si="5"/>
        <v>0</v>
      </c>
      <c r="G8" s="2">
        <f t="shared" si="0"/>
        <v>1</v>
      </c>
      <c r="H8" s="2">
        <f t="shared" si="1"/>
        <v>1</v>
      </c>
      <c r="I8" s="2">
        <f t="shared" si="2"/>
        <v>0</v>
      </c>
      <c r="J8" s="2">
        <f t="shared" si="3"/>
        <v>0</v>
      </c>
      <c r="K8" s="2">
        <f t="shared" si="4"/>
        <v>0</v>
      </c>
      <c r="L8" s="2">
        <v>0</v>
      </c>
      <c r="M8" s="2">
        <v>0</v>
      </c>
      <c r="N8" s="2">
        <v>0</v>
      </c>
      <c r="O8" s="2">
        <v>0</v>
      </c>
      <c r="P8" s="2">
        <f t="shared" si="6"/>
        <v>0</v>
      </c>
    </row>
    <row r="9" spans="1:16" x14ac:dyDescent="0.4">
      <c r="A9" s="2" t="s">
        <v>122</v>
      </c>
      <c r="B9" s="2">
        <v>9</v>
      </c>
      <c r="C9" s="2">
        <v>8</v>
      </c>
      <c r="D9" s="2">
        <v>0</v>
      </c>
      <c r="E9" s="2">
        <v>0</v>
      </c>
      <c r="F9" s="2">
        <f t="shared" si="5"/>
        <v>1</v>
      </c>
      <c r="G9" s="2">
        <f t="shared" si="0"/>
        <v>6</v>
      </c>
      <c r="H9" s="2">
        <f t="shared" si="1"/>
        <v>6</v>
      </c>
      <c r="I9" s="2">
        <f t="shared" si="2"/>
        <v>0</v>
      </c>
      <c r="J9" s="2">
        <f t="shared" si="3"/>
        <v>0</v>
      </c>
      <c r="K9" s="2">
        <f t="shared" si="4"/>
        <v>0</v>
      </c>
      <c r="L9" s="2">
        <v>3</v>
      </c>
      <c r="M9" s="2">
        <v>2</v>
      </c>
      <c r="N9" s="2">
        <v>0</v>
      </c>
      <c r="O9" s="2">
        <v>0</v>
      </c>
      <c r="P9" s="2">
        <f t="shared" si="6"/>
        <v>1</v>
      </c>
    </row>
    <row r="10" spans="1:16" x14ac:dyDescent="0.4">
      <c r="A10" s="2" t="s">
        <v>125</v>
      </c>
      <c r="B10" s="2">
        <v>42</v>
      </c>
      <c r="C10" s="2">
        <v>33</v>
      </c>
      <c r="D10" s="2">
        <v>0</v>
      </c>
      <c r="E10" s="2">
        <v>0</v>
      </c>
      <c r="F10" s="2">
        <f t="shared" si="5"/>
        <v>9</v>
      </c>
      <c r="G10" s="2">
        <f t="shared" si="0"/>
        <v>37</v>
      </c>
      <c r="H10" s="2">
        <f t="shared" si="1"/>
        <v>28</v>
      </c>
      <c r="I10" s="2">
        <f t="shared" si="2"/>
        <v>0</v>
      </c>
      <c r="J10" s="2">
        <f t="shared" si="3"/>
        <v>0</v>
      </c>
      <c r="K10" s="2">
        <f t="shared" si="4"/>
        <v>9</v>
      </c>
      <c r="L10" s="2">
        <v>5</v>
      </c>
      <c r="M10" s="2">
        <v>5</v>
      </c>
      <c r="N10" s="2">
        <v>0</v>
      </c>
      <c r="O10" s="2">
        <v>0</v>
      </c>
      <c r="P10" s="2">
        <f t="shared" si="6"/>
        <v>0</v>
      </c>
    </row>
    <row r="11" spans="1:16" x14ac:dyDescent="0.4">
      <c r="A11" s="2" t="s">
        <v>500</v>
      </c>
      <c r="B11" s="2">
        <v>28</v>
      </c>
      <c r="C11" s="2">
        <v>27</v>
      </c>
      <c r="D11" s="2">
        <v>0</v>
      </c>
      <c r="E11" s="2">
        <v>1</v>
      </c>
      <c r="F11" s="2">
        <f t="shared" si="5"/>
        <v>0</v>
      </c>
      <c r="G11" s="2">
        <f t="shared" si="0"/>
        <v>20</v>
      </c>
      <c r="H11" s="2">
        <f t="shared" si="1"/>
        <v>20</v>
      </c>
      <c r="I11" s="2">
        <f t="shared" si="2"/>
        <v>0</v>
      </c>
      <c r="J11" s="2">
        <f t="shared" si="3"/>
        <v>0</v>
      </c>
      <c r="K11" s="2">
        <f t="shared" si="4"/>
        <v>0</v>
      </c>
      <c r="L11" s="2">
        <v>8</v>
      </c>
      <c r="M11" s="2">
        <v>7</v>
      </c>
      <c r="N11" s="2">
        <v>0</v>
      </c>
      <c r="O11" s="2">
        <v>1</v>
      </c>
      <c r="P11" s="2">
        <f t="shared" si="6"/>
        <v>0</v>
      </c>
    </row>
    <row r="12" spans="1:16" x14ac:dyDescent="0.4">
      <c r="A12" s="2" t="s">
        <v>126</v>
      </c>
      <c r="B12" s="2">
        <v>45</v>
      </c>
      <c r="C12" s="2">
        <v>44</v>
      </c>
      <c r="D12" s="2">
        <v>0</v>
      </c>
      <c r="E12" s="2">
        <v>0</v>
      </c>
      <c r="F12" s="2">
        <f t="shared" si="5"/>
        <v>1</v>
      </c>
      <c r="G12" s="2">
        <f t="shared" si="0"/>
        <v>35</v>
      </c>
      <c r="H12" s="2">
        <f t="shared" si="1"/>
        <v>34</v>
      </c>
      <c r="I12" s="2">
        <f t="shared" si="2"/>
        <v>0</v>
      </c>
      <c r="J12" s="2">
        <f t="shared" si="3"/>
        <v>0</v>
      </c>
      <c r="K12" s="2">
        <f t="shared" si="4"/>
        <v>1</v>
      </c>
      <c r="L12" s="2">
        <v>10</v>
      </c>
      <c r="M12" s="2">
        <v>10</v>
      </c>
      <c r="N12" s="2">
        <v>0</v>
      </c>
      <c r="O12" s="2">
        <v>0</v>
      </c>
      <c r="P12" s="2">
        <f t="shared" si="6"/>
        <v>0</v>
      </c>
    </row>
    <row r="13" spans="1:16" x14ac:dyDescent="0.4">
      <c r="A13" s="2" t="s">
        <v>127</v>
      </c>
      <c r="B13" s="2">
        <v>31</v>
      </c>
      <c r="C13" s="2">
        <v>31</v>
      </c>
      <c r="D13" s="2">
        <v>0</v>
      </c>
      <c r="E13" s="2">
        <v>0</v>
      </c>
      <c r="F13" s="2">
        <f t="shared" si="5"/>
        <v>0</v>
      </c>
      <c r="G13" s="2">
        <f t="shared" si="0"/>
        <v>15</v>
      </c>
      <c r="H13" s="2">
        <f t="shared" si="1"/>
        <v>15</v>
      </c>
      <c r="I13" s="2">
        <f t="shared" si="2"/>
        <v>0</v>
      </c>
      <c r="J13" s="2">
        <f t="shared" si="3"/>
        <v>0</v>
      </c>
      <c r="K13" s="2">
        <f t="shared" si="4"/>
        <v>0</v>
      </c>
      <c r="L13" s="2">
        <v>16</v>
      </c>
      <c r="M13" s="2">
        <v>16</v>
      </c>
      <c r="N13" s="2">
        <v>0</v>
      </c>
      <c r="O13" s="2">
        <v>0</v>
      </c>
      <c r="P13" s="2">
        <f t="shared" si="6"/>
        <v>0</v>
      </c>
    </row>
    <row r="14" spans="1:16" x14ac:dyDescent="0.4">
      <c r="A14" s="2" t="s">
        <v>128</v>
      </c>
      <c r="B14" s="2">
        <v>39</v>
      </c>
      <c r="C14" s="2">
        <v>25</v>
      </c>
      <c r="D14" s="2">
        <v>0</v>
      </c>
      <c r="E14" s="2">
        <v>0</v>
      </c>
      <c r="F14" s="2">
        <f t="shared" si="5"/>
        <v>14</v>
      </c>
      <c r="G14" s="2">
        <f t="shared" si="0"/>
        <v>23</v>
      </c>
      <c r="H14" s="2">
        <f t="shared" si="1"/>
        <v>14</v>
      </c>
      <c r="I14" s="2">
        <f t="shared" si="2"/>
        <v>0</v>
      </c>
      <c r="J14" s="2">
        <f t="shared" si="3"/>
        <v>0</v>
      </c>
      <c r="K14" s="2">
        <f t="shared" si="4"/>
        <v>9</v>
      </c>
      <c r="L14" s="2">
        <v>16</v>
      </c>
      <c r="M14" s="2">
        <v>11</v>
      </c>
      <c r="N14" s="2">
        <v>0</v>
      </c>
      <c r="O14" s="2">
        <v>0</v>
      </c>
      <c r="P14" s="2">
        <f t="shared" si="6"/>
        <v>5</v>
      </c>
    </row>
    <row r="15" spans="1:16" x14ac:dyDescent="0.4">
      <c r="A15" s="2" t="s">
        <v>129</v>
      </c>
      <c r="B15" s="2">
        <v>82</v>
      </c>
      <c r="C15" s="2">
        <v>23</v>
      </c>
      <c r="D15" s="2">
        <v>1</v>
      </c>
      <c r="E15" s="2">
        <v>0</v>
      </c>
      <c r="F15" s="2">
        <f t="shared" si="5"/>
        <v>58</v>
      </c>
      <c r="G15" s="2">
        <f t="shared" si="0"/>
        <v>56</v>
      </c>
      <c r="H15" s="2">
        <f t="shared" si="1"/>
        <v>16</v>
      </c>
      <c r="I15" s="2">
        <f t="shared" si="2"/>
        <v>1</v>
      </c>
      <c r="J15" s="2">
        <f t="shared" si="3"/>
        <v>0</v>
      </c>
      <c r="K15" s="2">
        <f t="shared" si="4"/>
        <v>39</v>
      </c>
      <c r="L15" s="2">
        <v>26</v>
      </c>
      <c r="M15" s="2">
        <v>7</v>
      </c>
      <c r="N15" s="2">
        <v>0</v>
      </c>
      <c r="O15" s="2">
        <v>0</v>
      </c>
      <c r="P15" s="2">
        <f t="shared" si="6"/>
        <v>19</v>
      </c>
    </row>
    <row r="16" spans="1:16" x14ac:dyDescent="0.4">
      <c r="A16" s="2" t="s">
        <v>130</v>
      </c>
      <c r="B16" s="2">
        <v>1688</v>
      </c>
      <c r="C16" s="2">
        <v>1482</v>
      </c>
      <c r="D16" s="2">
        <v>146</v>
      </c>
      <c r="E16" s="2">
        <v>13</v>
      </c>
      <c r="F16" s="2">
        <f t="shared" si="5"/>
        <v>47</v>
      </c>
      <c r="G16" s="2">
        <f t="shared" si="0"/>
        <v>1205</v>
      </c>
      <c r="H16" s="2">
        <f t="shared" si="1"/>
        <v>1044</v>
      </c>
      <c r="I16" s="2">
        <f t="shared" si="2"/>
        <v>113</v>
      </c>
      <c r="J16" s="2">
        <f t="shared" si="3"/>
        <v>9</v>
      </c>
      <c r="K16" s="2">
        <f t="shared" si="4"/>
        <v>39</v>
      </c>
      <c r="L16" s="2">
        <v>483</v>
      </c>
      <c r="M16" s="2">
        <v>438</v>
      </c>
      <c r="N16" s="2">
        <v>33</v>
      </c>
      <c r="O16" s="2">
        <v>4</v>
      </c>
      <c r="P16" s="2">
        <f t="shared" si="6"/>
        <v>8</v>
      </c>
    </row>
    <row r="17" spans="1:16" x14ac:dyDescent="0.4">
      <c r="A17" s="2" t="s">
        <v>131</v>
      </c>
      <c r="B17" s="2">
        <v>238</v>
      </c>
      <c r="C17" s="2">
        <v>194</v>
      </c>
      <c r="D17" s="2">
        <v>40</v>
      </c>
      <c r="E17" s="2">
        <v>0</v>
      </c>
      <c r="F17" s="2">
        <f t="shared" si="5"/>
        <v>4</v>
      </c>
      <c r="G17" s="2">
        <f t="shared" si="0"/>
        <v>215</v>
      </c>
      <c r="H17" s="2">
        <f t="shared" si="1"/>
        <v>175</v>
      </c>
      <c r="I17" s="2">
        <f t="shared" si="2"/>
        <v>36</v>
      </c>
      <c r="J17" s="2">
        <f t="shared" si="3"/>
        <v>0</v>
      </c>
      <c r="K17" s="2">
        <f t="shared" si="4"/>
        <v>4</v>
      </c>
      <c r="L17" s="2">
        <v>23</v>
      </c>
      <c r="M17" s="2">
        <v>19</v>
      </c>
      <c r="N17" s="2">
        <v>4</v>
      </c>
      <c r="O17" s="2">
        <v>0</v>
      </c>
      <c r="P17" s="2">
        <f t="shared" si="6"/>
        <v>0</v>
      </c>
    </row>
    <row r="18" spans="1:16" x14ac:dyDescent="0.4">
      <c r="A18" s="2" t="s">
        <v>132</v>
      </c>
      <c r="B18" s="2">
        <v>89</v>
      </c>
      <c r="C18" s="2">
        <v>75</v>
      </c>
      <c r="D18" s="2">
        <v>6</v>
      </c>
      <c r="E18" s="2">
        <v>4</v>
      </c>
      <c r="F18" s="2">
        <f t="shared" si="5"/>
        <v>4</v>
      </c>
      <c r="G18" s="2">
        <f t="shared" si="0"/>
        <v>60</v>
      </c>
      <c r="H18" s="2">
        <f t="shared" si="1"/>
        <v>51</v>
      </c>
      <c r="I18" s="2">
        <f t="shared" si="2"/>
        <v>3</v>
      </c>
      <c r="J18" s="2">
        <f t="shared" si="3"/>
        <v>3</v>
      </c>
      <c r="K18" s="2">
        <f t="shared" si="4"/>
        <v>3</v>
      </c>
      <c r="L18" s="2">
        <v>29</v>
      </c>
      <c r="M18" s="2">
        <v>24</v>
      </c>
      <c r="N18" s="2">
        <v>3</v>
      </c>
      <c r="O18" s="2">
        <v>1</v>
      </c>
      <c r="P18" s="2">
        <f t="shared" si="6"/>
        <v>1</v>
      </c>
    </row>
    <row r="19" spans="1:16" x14ac:dyDescent="0.4">
      <c r="A19" s="2" t="s">
        <v>133</v>
      </c>
      <c r="B19" s="2">
        <v>60</v>
      </c>
      <c r="C19" s="2">
        <v>60</v>
      </c>
      <c r="D19" s="2">
        <v>0</v>
      </c>
      <c r="E19" s="2">
        <v>0</v>
      </c>
      <c r="F19" s="2">
        <f t="shared" si="5"/>
        <v>0</v>
      </c>
      <c r="G19" s="2">
        <f t="shared" si="0"/>
        <v>48</v>
      </c>
      <c r="H19" s="2">
        <f t="shared" si="1"/>
        <v>48</v>
      </c>
      <c r="I19" s="2">
        <f t="shared" si="2"/>
        <v>0</v>
      </c>
      <c r="J19" s="2">
        <f t="shared" si="3"/>
        <v>0</v>
      </c>
      <c r="K19" s="2">
        <f t="shared" si="4"/>
        <v>0</v>
      </c>
      <c r="L19" s="2">
        <v>12</v>
      </c>
      <c r="M19" s="2">
        <v>12</v>
      </c>
      <c r="N19" s="2">
        <v>0</v>
      </c>
      <c r="O19" s="2">
        <v>0</v>
      </c>
      <c r="P19" s="2">
        <f t="shared" si="6"/>
        <v>0</v>
      </c>
    </row>
    <row r="20" spans="1:16" x14ac:dyDescent="0.4">
      <c r="A20" s="2" t="s">
        <v>134</v>
      </c>
      <c r="B20" s="2">
        <v>1275</v>
      </c>
      <c r="C20" s="2">
        <v>1129</v>
      </c>
      <c r="D20" s="2">
        <v>100</v>
      </c>
      <c r="E20" s="2">
        <v>9</v>
      </c>
      <c r="F20" s="2">
        <f t="shared" si="5"/>
        <v>37</v>
      </c>
      <c r="G20" s="2">
        <f t="shared" si="0"/>
        <v>863</v>
      </c>
      <c r="H20" s="2">
        <f t="shared" si="1"/>
        <v>752</v>
      </c>
      <c r="I20" s="2">
        <f t="shared" si="2"/>
        <v>74</v>
      </c>
      <c r="J20" s="2">
        <f t="shared" si="3"/>
        <v>6</v>
      </c>
      <c r="K20" s="2">
        <f t="shared" si="4"/>
        <v>31</v>
      </c>
      <c r="L20" s="2">
        <v>412</v>
      </c>
      <c r="M20" s="2">
        <v>377</v>
      </c>
      <c r="N20" s="2">
        <v>26</v>
      </c>
      <c r="O20" s="2">
        <v>3</v>
      </c>
      <c r="P20" s="2">
        <f t="shared" si="6"/>
        <v>6</v>
      </c>
    </row>
    <row r="21" spans="1:16" x14ac:dyDescent="0.4">
      <c r="A21" s="2" t="s">
        <v>135</v>
      </c>
      <c r="B21" s="2">
        <v>26</v>
      </c>
      <c r="C21" s="2">
        <v>24</v>
      </c>
      <c r="D21" s="2">
        <v>0</v>
      </c>
      <c r="E21" s="2">
        <v>0</v>
      </c>
      <c r="F21" s="2">
        <f t="shared" si="5"/>
        <v>2</v>
      </c>
      <c r="G21" s="2">
        <f t="shared" si="0"/>
        <v>19</v>
      </c>
      <c r="H21" s="2">
        <f t="shared" si="1"/>
        <v>18</v>
      </c>
      <c r="I21" s="2">
        <f t="shared" si="2"/>
        <v>0</v>
      </c>
      <c r="J21" s="2">
        <f t="shared" si="3"/>
        <v>0</v>
      </c>
      <c r="K21" s="2">
        <f t="shared" si="4"/>
        <v>1</v>
      </c>
      <c r="L21" s="2">
        <v>7</v>
      </c>
      <c r="M21" s="2">
        <v>6</v>
      </c>
      <c r="N21" s="2">
        <v>0</v>
      </c>
      <c r="O21" s="2">
        <v>0</v>
      </c>
      <c r="P21" s="2">
        <f t="shared" si="6"/>
        <v>1</v>
      </c>
    </row>
    <row r="22" spans="1:16" x14ac:dyDescent="0.4">
      <c r="A22" s="2" t="s">
        <v>136</v>
      </c>
      <c r="B22" s="2">
        <v>44</v>
      </c>
      <c r="C22" s="2">
        <v>39</v>
      </c>
      <c r="D22" s="2">
        <v>2</v>
      </c>
      <c r="E22" s="2">
        <v>2</v>
      </c>
      <c r="F22" s="2">
        <f t="shared" si="5"/>
        <v>1</v>
      </c>
      <c r="G22" s="2">
        <f t="shared" si="0"/>
        <v>30</v>
      </c>
      <c r="H22" s="2">
        <f t="shared" si="1"/>
        <v>27</v>
      </c>
      <c r="I22" s="2">
        <f t="shared" si="2"/>
        <v>1</v>
      </c>
      <c r="J22" s="2">
        <f t="shared" si="3"/>
        <v>2</v>
      </c>
      <c r="K22" s="2">
        <f t="shared" si="4"/>
        <v>0</v>
      </c>
      <c r="L22" s="2">
        <v>14</v>
      </c>
      <c r="M22" s="2">
        <v>12</v>
      </c>
      <c r="N22" s="2">
        <v>1</v>
      </c>
      <c r="O22" s="2">
        <v>0</v>
      </c>
      <c r="P22" s="2">
        <f t="shared" si="6"/>
        <v>1</v>
      </c>
    </row>
    <row r="23" spans="1:16" x14ac:dyDescent="0.4">
      <c r="A23" s="6" t="s">
        <v>508</v>
      </c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</row>
  </sheetData>
  <mergeCells count="3">
    <mergeCell ref="B2:F2"/>
    <mergeCell ref="G2:K2"/>
    <mergeCell ref="L2:P2"/>
  </mergeCells>
  <pageMargins left="0.7" right="0.7" top="0.75" bottom="0.75" header="0.3" footer="0.3"/>
  <pageSetup scale="9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9E96A7-FF64-4436-B993-50C7403D421E}">
  <sheetPr>
    <tabColor rgb="FFC00000"/>
  </sheetPr>
  <dimension ref="A1:P22"/>
  <sheetViews>
    <sheetView view="pageBreakPreview" zoomScale="125" zoomScaleNormal="100" zoomScaleSheetLayoutView="125" workbookViewId="0">
      <selection activeCell="B3" sqref="B3:P3"/>
    </sheetView>
  </sheetViews>
  <sheetFormatPr defaultColWidth="8.89453125" defaultRowHeight="10.5" x14ac:dyDescent="0.4"/>
  <cols>
    <col min="1" max="1" width="20.1015625" style="2" customWidth="1"/>
    <col min="2" max="2" width="5.20703125" style="2" customWidth="1"/>
    <col min="3" max="16" width="4.5234375" style="2" customWidth="1"/>
    <col min="17" max="16384" width="8.89453125" style="2"/>
  </cols>
  <sheetData>
    <row r="1" spans="1:16" x14ac:dyDescent="0.4">
      <c r="A1" s="2" t="s">
        <v>540</v>
      </c>
    </row>
    <row r="2" spans="1:16" x14ac:dyDescent="0.4">
      <c r="A2" s="9"/>
      <c r="B2" s="19" t="s">
        <v>21</v>
      </c>
      <c r="C2" s="19"/>
      <c r="D2" s="19"/>
      <c r="E2" s="19"/>
      <c r="F2" s="19"/>
      <c r="G2" s="19" t="s">
        <v>510</v>
      </c>
      <c r="H2" s="19"/>
      <c r="I2" s="19"/>
      <c r="J2" s="19"/>
      <c r="K2" s="19"/>
      <c r="L2" s="19" t="s">
        <v>509</v>
      </c>
      <c r="M2" s="19"/>
      <c r="N2" s="19"/>
      <c r="O2" s="19"/>
      <c r="P2" s="20"/>
    </row>
    <row r="3" spans="1:16" x14ac:dyDescent="0.4">
      <c r="A3" s="10" t="s">
        <v>478</v>
      </c>
      <c r="B3" s="11" t="s">
        <v>21</v>
      </c>
      <c r="C3" s="11" t="s">
        <v>48</v>
      </c>
      <c r="D3" s="11" t="s">
        <v>522</v>
      </c>
      <c r="E3" s="11" t="s">
        <v>518</v>
      </c>
      <c r="F3" s="11" t="s">
        <v>495</v>
      </c>
      <c r="G3" s="11" t="s">
        <v>21</v>
      </c>
      <c r="H3" s="11" t="s">
        <v>48</v>
      </c>
      <c r="I3" s="11" t="s">
        <v>522</v>
      </c>
      <c r="J3" s="11" t="s">
        <v>518</v>
      </c>
      <c r="K3" s="11" t="s">
        <v>495</v>
      </c>
      <c r="L3" s="11" t="s">
        <v>21</v>
      </c>
      <c r="M3" s="11" t="s">
        <v>48</v>
      </c>
      <c r="N3" s="11" t="s">
        <v>522</v>
      </c>
      <c r="O3" s="11" t="s">
        <v>518</v>
      </c>
      <c r="P3" s="12" t="s">
        <v>495</v>
      </c>
    </row>
    <row r="4" spans="1:16" x14ac:dyDescent="0.4">
      <c r="A4" s="2" t="s">
        <v>138</v>
      </c>
      <c r="B4" s="2">
        <f>B5+B7</f>
        <v>13609</v>
      </c>
      <c r="C4" s="2">
        <f>C5+C7</f>
        <v>9455</v>
      </c>
      <c r="D4" s="2">
        <f>D5+D7</f>
        <v>1096</v>
      </c>
      <c r="E4" s="2">
        <f>E5+E7</f>
        <v>557</v>
      </c>
      <c r="F4" s="2">
        <f>B4-C4-D4-E4</f>
        <v>2501</v>
      </c>
      <c r="G4" s="2">
        <f t="shared" ref="G4:K5" si="0">B4-L4</f>
        <v>7373</v>
      </c>
      <c r="H4" s="2">
        <f t="shared" si="0"/>
        <v>5122</v>
      </c>
      <c r="I4" s="2">
        <f t="shared" si="0"/>
        <v>611</v>
      </c>
      <c r="J4" s="2">
        <f t="shared" si="0"/>
        <v>293</v>
      </c>
      <c r="K4" s="2">
        <f t="shared" si="0"/>
        <v>1347</v>
      </c>
      <c r="L4" s="2">
        <f>L5+L7</f>
        <v>6236</v>
      </c>
      <c r="M4" s="2">
        <f>M5+M7</f>
        <v>4333</v>
      </c>
      <c r="N4" s="2">
        <f>N5+N7</f>
        <v>485</v>
      </c>
      <c r="O4" s="2">
        <f>O5+O7</f>
        <v>264</v>
      </c>
      <c r="P4" s="2">
        <f>L4-M4-N4-O4</f>
        <v>1154</v>
      </c>
    </row>
    <row r="5" spans="1:16" x14ac:dyDescent="0.4">
      <c r="A5" s="2" t="s">
        <v>121</v>
      </c>
      <c r="B5" s="2">
        <v>414</v>
      </c>
      <c r="C5" s="2">
        <v>348</v>
      </c>
      <c r="D5" s="2">
        <v>48</v>
      </c>
      <c r="E5" s="2">
        <v>4</v>
      </c>
      <c r="F5" s="2">
        <f>B5-C5-D5-E5</f>
        <v>14</v>
      </c>
      <c r="G5" s="2">
        <f t="shared" si="0"/>
        <v>190</v>
      </c>
      <c r="H5" s="2">
        <f t="shared" si="0"/>
        <v>152</v>
      </c>
      <c r="I5" s="2">
        <f t="shared" si="0"/>
        <v>29</v>
      </c>
      <c r="J5" s="2">
        <f t="shared" si="0"/>
        <v>2</v>
      </c>
      <c r="K5" s="2">
        <f t="shared" si="0"/>
        <v>7</v>
      </c>
      <c r="L5" s="2">
        <v>224</v>
      </c>
      <c r="M5" s="2">
        <v>196</v>
      </c>
      <c r="N5" s="2">
        <v>19</v>
      </c>
      <c r="O5" s="2">
        <v>2</v>
      </c>
      <c r="P5" s="2">
        <f>L5-M5-N5-O5</f>
        <v>7</v>
      </c>
    </row>
    <row r="6" spans="1:16" x14ac:dyDescent="0.4">
      <c r="A6" s="2" t="s">
        <v>139</v>
      </c>
      <c r="B6" s="8">
        <f t="shared" ref="B6:P6" si="1">B5*100/B4</f>
        <v>3.0421044896759497</v>
      </c>
      <c r="C6" s="8">
        <f t="shared" si="1"/>
        <v>3.6805922792173451</v>
      </c>
      <c r="D6" s="8">
        <f t="shared" si="1"/>
        <v>4.3795620437956204</v>
      </c>
      <c r="E6" s="8">
        <f t="shared" si="1"/>
        <v>0.71813285457809695</v>
      </c>
      <c r="F6" s="8">
        <f t="shared" si="1"/>
        <v>0.55977608956417435</v>
      </c>
      <c r="G6" s="8">
        <f t="shared" si="1"/>
        <v>2.5769700257697004</v>
      </c>
      <c r="H6" s="8">
        <f t="shared" si="1"/>
        <v>2.9675907848496683</v>
      </c>
      <c r="I6" s="8">
        <f t="shared" si="1"/>
        <v>4.7463175122749588</v>
      </c>
      <c r="J6" s="8">
        <f t="shared" si="1"/>
        <v>0.68259385665529015</v>
      </c>
      <c r="K6" s="8">
        <f t="shared" si="1"/>
        <v>0.5196733481811433</v>
      </c>
      <c r="L6" s="8">
        <f t="shared" si="1"/>
        <v>3.5920461834509303</v>
      </c>
      <c r="M6" s="8">
        <f t="shared" si="1"/>
        <v>4.5234248788368339</v>
      </c>
      <c r="N6" s="8">
        <f t="shared" si="1"/>
        <v>3.9175257731958761</v>
      </c>
      <c r="O6" s="8">
        <f t="shared" si="1"/>
        <v>0.75757575757575757</v>
      </c>
      <c r="P6" s="8">
        <f t="shared" si="1"/>
        <v>0.60658578856152512</v>
      </c>
    </row>
    <row r="7" spans="1:16" x14ac:dyDescent="0.4">
      <c r="A7" s="2" t="s">
        <v>140</v>
      </c>
      <c r="B7" s="2">
        <f>SUM(B8:B11)</f>
        <v>13195</v>
      </c>
      <c r="C7" s="2">
        <f>SUM(C8:C11)</f>
        <v>9107</v>
      </c>
      <c r="D7" s="2">
        <f>SUM(D8:D11)</f>
        <v>1048</v>
      </c>
      <c r="E7" s="2">
        <f>SUM(E8:E11)</f>
        <v>553</v>
      </c>
      <c r="F7" s="2">
        <f t="shared" ref="F7:F11" si="2">B7-C7-D7-E7</f>
        <v>2487</v>
      </c>
      <c r="G7" s="2">
        <f t="shared" ref="G7:K11" si="3">B7-L7</f>
        <v>7183</v>
      </c>
      <c r="H7" s="2">
        <f t="shared" si="3"/>
        <v>4970</v>
      </c>
      <c r="I7" s="2">
        <f t="shared" si="3"/>
        <v>582</v>
      </c>
      <c r="J7" s="2">
        <f t="shared" si="3"/>
        <v>291</v>
      </c>
      <c r="K7" s="2">
        <f t="shared" si="3"/>
        <v>1340</v>
      </c>
      <c r="L7" s="2">
        <f>SUM(L8:L11)</f>
        <v>6012</v>
      </c>
      <c r="M7" s="2">
        <f>SUM(M8:M11)</f>
        <v>4137</v>
      </c>
      <c r="N7" s="2">
        <f>SUM(N8:N11)</f>
        <v>466</v>
      </c>
      <c r="O7" s="2">
        <f>SUM(O8:O11)</f>
        <v>262</v>
      </c>
      <c r="P7" s="2">
        <f t="shared" ref="P7:P11" si="4">L7-M7-N7-O7</f>
        <v>1147</v>
      </c>
    </row>
    <row r="8" spans="1:16" x14ac:dyDescent="0.4">
      <c r="A8" s="2" t="s">
        <v>141</v>
      </c>
      <c r="B8" s="2">
        <v>12375</v>
      </c>
      <c r="C8" s="2">
        <v>8393</v>
      </c>
      <c r="D8" s="2">
        <v>997</v>
      </c>
      <c r="E8" s="2">
        <v>541</v>
      </c>
      <c r="F8" s="2">
        <f t="shared" si="2"/>
        <v>2444</v>
      </c>
      <c r="G8" s="2">
        <f t="shared" si="3"/>
        <v>6744</v>
      </c>
      <c r="H8" s="2">
        <f t="shared" si="3"/>
        <v>4580</v>
      </c>
      <c r="I8" s="2">
        <f t="shared" si="3"/>
        <v>559</v>
      </c>
      <c r="J8" s="2">
        <f t="shared" si="3"/>
        <v>283</v>
      </c>
      <c r="K8" s="2">
        <f t="shared" si="3"/>
        <v>1322</v>
      </c>
      <c r="L8" s="2">
        <v>5631</v>
      </c>
      <c r="M8" s="2">
        <v>3813</v>
      </c>
      <c r="N8" s="2">
        <v>438</v>
      </c>
      <c r="O8" s="2">
        <v>258</v>
      </c>
      <c r="P8" s="2">
        <f t="shared" si="4"/>
        <v>1122</v>
      </c>
    </row>
    <row r="9" spans="1:16" x14ac:dyDescent="0.4">
      <c r="A9" s="2" t="s">
        <v>142</v>
      </c>
      <c r="B9" s="2">
        <v>491</v>
      </c>
      <c r="C9" s="2">
        <v>434</v>
      </c>
      <c r="D9" s="2">
        <v>32</v>
      </c>
      <c r="E9" s="2">
        <v>11</v>
      </c>
      <c r="F9" s="2">
        <f t="shared" si="2"/>
        <v>14</v>
      </c>
      <c r="G9" s="2">
        <f t="shared" si="3"/>
        <v>288</v>
      </c>
      <c r="H9" s="2">
        <f t="shared" si="3"/>
        <v>259</v>
      </c>
      <c r="I9" s="2">
        <f t="shared" si="3"/>
        <v>14</v>
      </c>
      <c r="J9" s="2">
        <f t="shared" si="3"/>
        <v>7</v>
      </c>
      <c r="K9" s="2">
        <f t="shared" si="3"/>
        <v>8</v>
      </c>
      <c r="L9" s="2">
        <v>203</v>
      </c>
      <c r="M9" s="2">
        <v>175</v>
      </c>
      <c r="N9" s="2">
        <v>18</v>
      </c>
      <c r="O9" s="2">
        <v>4</v>
      </c>
      <c r="P9" s="2">
        <f t="shared" si="4"/>
        <v>6</v>
      </c>
    </row>
    <row r="10" spans="1:16" x14ac:dyDescent="0.4">
      <c r="A10" s="2" t="s">
        <v>143</v>
      </c>
      <c r="B10" s="2">
        <v>247</v>
      </c>
      <c r="C10" s="2">
        <v>223</v>
      </c>
      <c r="D10" s="2">
        <v>15</v>
      </c>
      <c r="E10" s="2">
        <v>1</v>
      </c>
      <c r="F10" s="2">
        <f t="shared" si="2"/>
        <v>8</v>
      </c>
      <c r="G10" s="2">
        <f t="shared" si="3"/>
        <v>108</v>
      </c>
      <c r="H10" s="2">
        <f t="shared" si="3"/>
        <v>99</v>
      </c>
      <c r="I10" s="2">
        <f t="shared" si="3"/>
        <v>6</v>
      </c>
      <c r="J10" s="2">
        <f t="shared" si="3"/>
        <v>1</v>
      </c>
      <c r="K10" s="2">
        <f t="shared" si="3"/>
        <v>2</v>
      </c>
      <c r="L10" s="2">
        <v>139</v>
      </c>
      <c r="M10" s="2">
        <v>124</v>
      </c>
      <c r="N10" s="2">
        <v>9</v>
      </c>
      <c r="O10" s="2">
        <v>0</v>
      </c>
      <c r="P10" s="2">
        <f t="shared" si="4"/>
        <v>6</v>
      </c>
    </row>
    <row r="11" spans="1:16" x14ac:dyDescent="0.4">
      <c r="A11" s="2" t="s">
        <v>144</v>
      </c>
      <c r="B11" s="2">
        <v>82</v>
      </c>
      <c r="C11" s="2">
        <v>57</v>
      </c>
      <c r="D11" s="2">
        <v>4</v>
      </c>
      <c r="E11" s="2">
        <v>0</v>
      </c>
      <c r="F11" s="2">
        <f t="shared" si="2"/>
        <v>21</v>
      </c>
      <c r="G11" s="2">
        <f t="shared" si="3"/>
        <v>43</v>
      </c>
      <c r="H11" s="2">
        <f t="shared" si="3"/>
        <v>32</v>
      </c>
      <c r="I11" s="2">
        <f t="shared" si="3"/>
        <v>3</v>
      </c>
      <c r="J11" s="2">
        <f t="shared" si="3"/>
        <v>0</v>
      </c>
      <c r="K11" s="2">
        <f t="shared" si="3"/>
        <v>8</v>
      </c>
      <c r="L11" s="2">
        <v>39</v>
      </c>
      <c r="M11" s="2">
        <v>25</v>
      </c>
      <c r="N11" s="2">
        <v>1</v>
      </c>
      <c r="O11" s="2">
        <v>0</v>
      </c>
      <c r="P11" s="2">
        <f t="shared" si="4"/>
        <v>13</v>
      </c>
    </row>
    <row r="14" spans="1:16" x14ac:dyDescent="0.4">
      <c r="A14" s="2" t="s">
        <v>145</v>
      </c>
      <c r="B14" s="2">
        <f>B15+B17</f>
        <v>3988</v>
      </c>
      <c r="C14" s="2">
        <f>C15+C17</f>
        <v>2613</v>
      </c>
      <c r="D14" s="2">
        <f>D15+D17</f>
        <v>306</v>
      </c>
      <c r="E14" s="2">
        <f>E15+E17</f>
        <v>176</v>
      </c>
      <c r="F14" s="2">
        <f>B14-C14-D14-E14</f>
        <v>893</v>
      </c>
      <c r="G14" s="2">
        <f t="shared" ref="G14:K15" si="5">B14-L14</f>
        <v>2089</v>
      </c>
      <c r="H14" s="2">
        <f t="shared" si="5"/>
        <v>1345</v>
      </c>
      <c r="I14" s="2">
        <f t="shared" si="5"/>
        <v>170</v>
      </c>
      <c r="J14" s="2">
        <f t="shared" si="5"/>
        <v>91</v>
      </c>
      <c r="K14" s="2">
        <f t="shared" si="5"/>
        <v>483</v>
      </c>
      <c r="L14" s="2">
        <f>L15+L17</f>
        <v>1899</v>
      </c>
      <c r="M14" s="2">
        <f>M15+M17</f>
        <v>1268</v>
      </c>
      <c r="N14" s="2">
        <f>N15+N17</f>
        <v>136</v>
      </c>
      <c r="O14" s="2">
        <f>O15+O17</f>
        <v>85</v>
      </c>
      <c r="P14" s="2">
        <f>L14-M14-N14-O14</f>
        <v>410</v>
      </c>
    </row>
    <row r="15" spans="1:16" x14ac:dyDescent="0.4">
      <c r="A15" s="2" t="s">
        <v>121</v>
      </c>
      <c r="B15" s="2">
        <v>71</v>
      </c>
      <c r="C15" s="2">
        <v>60</v>
      </c>
      <c r="D15" s="2">
        <v>9</v>
      </c>
      <c r="E15" s="2">
        <v>0</v>
      </c>
      <c r="F15" s="2">
        <f>B15-C15-D15-E15</f>
        <v>2</v>
      </c>
      <c r="G15" s="2">
        <f t="shared" si="5"/>
        <v>32</v>
      </c>
      <c r="H15" s="2">
        <f t="shared" si="5"/>
        <v>25</v>
      </c>
      <c r="I15" s="2">
        <f t="shared" si="5"/>
        <v>6</v>
      </c>
      <c r="J15" s="2">
        <f t="shared" si="5"/>
        <v>0</v>
      </c>
      <c r="K15" s="2">
        <f t="shared" si="5"/>
        <v>1</v>
      </c>
      <c r="L15" s="2">
        <v>39</v>
      </c>
      <c r="M15" s="2">
        <v>35</v>
      </c>
      <c r="N15" s="2">
        <v>3</v>
      </c>
      <c r="O15" s="2">
        <v>0</v>
      </c>
      <c r="P15" s="2">
        <f>L15-M15-N15-O15</f>
        <v>1</v>
      </c>
    </row>
    <row r="16" spans="1:16" x14ac:dyDescent="0.4">
      <c r="A16" s="2" t="s">
        <v>139</v>
      </c>
      <c r="B16" s="8">
        <f t="shared" ref="B16:P16" si="6">B15*100/B14</f>
        <v>1.7803410230692076</v>
      </c>
      <c r="C16" s="8">
        <f t="shared" si="6"/>
        <v>2.2962112514351318</v>
      </c>
      <c r="D16" s="8">
        <f t="shared" si="6"/>
        <v>2.9411764705882355</v>
      </c>
      <c r="E16" s="8">
        <f t="shared" si="6"/>
        <v>0</v>
      </c>
      <c r="F16" s="8">
        <f t="shared" si="6"/>
        <v>0.22396416573348266</v>
      </c>
      <c r="G16" s="8">
        <f t="shared" si="6"/>
        <v>1.5318334131163236</v>
      </c>
      <c r="H16" s="8">
        <f t="shared" si="6"/>
        <v>1.8587360594795539</v>
      </c>
      <c r="I16" s="8">
        <f t="shared" si="6"/>
        <v>3.5294117647058822</v>
      </c>
      <c r="J16" s="8">
        <f t="shared" si="6"/>
        <v>0</v>
      </c>
      <c r="K16" s="8">
        <f t="shared" si="6"/>
        <v>0.20703933747412009</v>
      </c>
      <c r="L16" s="8">
        <f t="shared" si="6"/>
        <v>2.0537124802527646</v>
      </c>
      <c r="M16" s="8">
        <f t="shared" si="6"/>
        <v>2.7602523659305995</v>
      </c>
      <c r="N16" s="8">
        <f t="shared" si="6"/>
        <v>2.2058823529411766</v>
      </c>
      <c r="O16" s="8">
        <f t="shared" si="6"/>
        <v>0</v>
      </c>
      <c r="P16" s="8">
        <f t="shared" si="6"/>
        <v>0.24390243902439024</v>
      </c>
    </row>
    <row r="17" spans="1:16" x14ac:dyDescent="0.4">
      <c r="A17" s="2" t="s">
        <v>140</v>
      </c>
      <c r="B17" s="2">
        <f>SUM(B18:B21)</f>
        <v>3917</v>
      </c>
      <c r="C17" s="2">
        <f>SUM(C18:C21)</f>
        <v>2553</v>
      </c>
      <c r="D17" s="2">
        <f>SUM(D18:D21)</f>
        <v>297</v>
      </c>
      <c r="E17" s="2">
        <f>SUM(E18:E21)</f>
        <v>176</v>
      </c>
      <c r="F17" s="2">
        <f t="shared" ref="F17:F21" si="7">B17-C17-D17-E17</f>
        <v>891</v>
      </c>
      <c r="G17" s="2">
        <f t="shared" ref="G17:K21" si="8">B17-L17</f>
        <v>2057</v>
      </c>
      <c r="H17" s="2">
        <f t="shared" si="8"/>
        <v>1320</v>
      </c>
      <c r="I17" s="2">
        <f t="shared" si="8"/>
        <v>164</v>
      </c>
      <c r="J17" s="2">
        <f t="shared" si="8"/>
        <v>91</v>
      </c>
      <c r="K17" s="2">
        <f t="shared" si="8"/>
        <v>482</v>
      </c>
      <c r="L17" s="2">
        <f>SUM(L18:L21)</f>
        <v>1860</v>
      </c>
      <c r="M17" s="2">
        <f>SUM(M18:M21)</f>
        <v>1233</v>
      </c>
      <c r="N17" s="2">
        <f>SUM(N18:N21)</f>
        <v>133</v>
      </c>
      <c r="O17" s="2">
        <v>85</v>
      </c>
      <c r="P17" s="2">
        <f t="shared" ref="P17:P21" si="9">L17-M17-N17-O17</f>
        <v>409</v>
      </c>
    </row>
    <row r="18" spans="1:16" x14ac:dyDescent="0.4">
      <c r="A18" s="2" t="s">
        <v>141</v>
      </c>
      <c r="B18" s="2">
        <v>3778</v>
      </c>
      <c r="C18" s="2">
        <v>2438</v>
      </c>
      <c r="D18" s="2">
        <v>280</v>
      </c>
      <c r="E18" s="2">
        <v>175</v>
      </c>
      <c r="F18" s="2">
        <f t="shared" si="7"/>
        <v>885</v>
      </c>
      <c r="G18" s="2">
        <f t="shared" si="8"/>
        <v>1992</v>
      </c>
      <c r="H18" s="2">
        <f t="shared" si="8"/>
        <v>1266</v>
      </c>
      <c r="I18" s="2">
        <f t="shared" si="8"/>
        <v>156</v>
      </c>
      <c r="J18" s="2">
        <f t="shared" si="8"/>
        <v>90</v>
      </c>
      <c r="K18" s="2">
        <f t="shared" si="8"/>
        <v>480</v>
      </c>
      <c r="L18" s="2">
        <v>1786</v>
      </c>
      <c r="M18" s="2">
        <v>1172</v>
      </c>
      <c r="N18" s="2">
        <v>124</v>
      </c>
      <c r="O18" s="2">
        <v>85</v>
      </c>
      <c r="P18" s="2">
        <f t="shared" si="9"/>
        <v>405</v>
      </c>
    </row>
    <row r="19" spans="1:16" x14ac:dyDescent="0.4">
      <c r="A19" s="2" t="s">
        <v>142</v>
      </c>
      <c r="B19" s="2">
        <v>84</v>
      </c>
      <c r="C19" s="2">
        <v>71</v>
      </c>
      <c r="D19" s="2">
        <v>10</v>
      </c>
      <c r="E19" s="2">
        <v>1</v>
      </c>
      <c r="F19" s="2">
        <f t="shared" si="7"/>
        <v>2</v>
      </c>
      <c r="G19" s="2">
        <f t="shared" si="8"/>
        <v>40</v>
      </c>
      <c r="H19" s="2">
        <f t="shared" si="8"/>
        <v>33</v>
      </c>
      <c r="I19" s="2">
        <f t="shared" si="8"/>
        <v>5</v>
      </c>
      <c r="J19" s="2">
        <f t="shared" si="8"/>
        <v>1</v>
      </c>
      <c r="K19" s="2">
        <f t="shared" si="8"/>
        <v>1</v>
      </c>
      <c r="L19" s="2">
        <v>44</v>
      </c>
      <c r="M19" s="2">
        <v>38</v>
      </c>
      <c r="N19" s="2">
        <v>5</v>
      </c>
      <c r="O19" s="2">
        <v>0</v>
      </c>
      <c r="P19" s="2">
        <f t="shared" si="9"/>
        <v>1</v>
      </c>
    </row>
    <row r="20" spans="1:16" x14ac:dyDescent="0.4">
      <c r="A20" s="2" t="s">
        <v>143</v>
      </c>
      <c r="B20" s="2">
        <v>33</v>
      </c>
      <c r="C20" s="2">
        <v>27</v>
      </c>
      <c r="D20" s="2">
        <v>6</v>
      </c>
      <c r="E20" s="2">
        <v>0</v>
      </c>
      <c r="F20" s="2">
        <f t="shared" si="7"/>
        <v>0</v>
      </c>
      <c r="G20" s="2">
        <f t="shared" si="8"/>
        <v>14</v>
      </c>
      <c r="H20" s="2">
        <f t="shared" si="8"/>
        <v>12</v>
      </c>
      <c r="I20" s="2">
        <f t="shared" si="8"/>
        <v>2</v>
      </c>
      <c r="J20" s="2">
        <f t="shared" si="8"/>
        <v>0</v>
      </c>
      <c r="K20" s="2">
        <f t="shared" si="8"/>
        <v>0</v>
      </c>
      <c r="L20" s="2">
        <v>19</v>
      </c>
      <c r="M20" s="2">
        <v>15</v>
      </c>
      <c r="N20" s="2">
        <v>4</v>
      </c>
      <c r="O20" s="2">
        <v>0</v>
      </c>
      <c r="P20" s="2">
        <f t="shared" si="9"/>
        <v>0</v>
      </c>
    </row>
    <row r="21" spans="1:16" x14ac:dyDescent="0.4">
      <c r="A21" s="2" t="s">
        <v>144</v>
      </c>
      <c r="B21" s="2">
        <v>22</v>
      </c>
      <c r="C21" s="2">
        <v>17</v>
      </c>
      <c r="D21" s="2">
        <v>1</v>
      </c>
      <c r="E21" s="2">
        <v>0</v>
      </c>
      <c r="F21" s="2">
        <f t="shared" si="7"/>
        <v>4</v>
      </c>
      <c r="G21" s="2">
        <f t="shared" si="8"/>
        <v>11</v>
      </c>
      <c r="H21" s="2">
        <f t="shared" si="8"/>
        <v>9</v>
      </c>
      <c r="I21" s="2">
        <f t="shared" si="8"/>
        <v>1</v>
      </c>
      <c r="J21" s="2">
        <f t="shared" si="8"/>
        <v>0</v>
      </c>
      <c r="K21" s="2">
        <f t="shared" si="8"/>
        <v>1</v>
      </c>
      <c r="L21" s="2">
        <v>11</v>
      </c>
      <c r="M21" s="2">
        <v>8</v>
      </c>
      <c r="N21" s="2">
        <v>0</v>
      </c>
      <c r="O21" s="2">
        <v>0</v>
      </c>
      <c r="P21" s="2">
        <f t="shared" si="9"/>
        <v>3</v>
      </c>
    </row>
    <row r="22" spans="1:16" x14ac:dyDescent="0.4">
      <c r="A22" s="6" t="s">
        <v>508</v>
      </c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</row>
  </sheetData>
  <mergeCells count="3">
    <mergeCell ref="B2:F2"/>
    <mergeCell ref="G2:K2"/>
    <mergeCell ref="L2:P2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DEBE25-0B28-4116-8D61-DD0B20D310FA}">
  <sheetPr>
    <tabColor rgb="FFC00000"/>
  </sheetPr>
  <dimension ref="A1:P13"/>
  <sheetViews>
    <sheetView view="pageBreakPreview" zoomScale="125" zoomScaleNormal="100" zoomScaleSheetLayoutView="125" workbookViewId="0">
      <selection activeCell="B3" sqref="B3:P3"/>
    </sheetView>
  </sheetViews>
  <sheetFormatPr defaultColWidth="8.89453125" defaultRowHeight="10.5" x14ac:dyDescent="0.4"/>
  <cols>
    <col min="1" max="1" width="21.89453125" style="2" customWidth="1"/>
    <col min="2" max="16" width="4.3125" style="2" customWidth="1"/>
    <col min="17" max="16384" width="8.89453125" style="2"/>
  </cols>
  <sheetData>
    <row r="1" spans="1:16" x14ac:dyDescent="0.4">
      <c r="A1" s="2" t="s">
        <v>541</v>
      </c>
    </row>
    <row r="2" spans="1:16" x14ac:dyDescent="0.4">
      <c r="A2" s="9"/>
      <c r="B2" s="19" t="s">
        <v>21</v>
      </c>
      <c r="C2" s="19"/>
      <c r="D2" s="19"/>
      <c r="E2" s="19"/>
      <c r="F2" s="19"/>
      <c r="G2" s="19" t="s">
        <v>510</v>
      </c>
      <c r="H2" s="19"/>
      <c r="I2" s="19"/>
      <c r="J2" s="19"/>
      <c r="K2" s="19"/>
      <c r="L2" s="19" t="s">
        <v>509</v>
      </c>
      <c r="M2" s="19"/>
      <c r="N2" s="19"/>
      <c r="O2" s="19"/>
      <c r="P2" s="20"/>
    </row>
    <row r="3" spans="1:16" x14ac:dyDescent="0.4">
      <c r="A3" s="10" t="s">
        <v>479</v>
      </c>
      <c r="B3" s="11" t="s">
        <v>21</v>
      </c>
      <c r="C3" s="11" t="s">
        <v>48</v>
      </c>
      <c r="D3" s="11" t="s">
        <v>522</v>
      </c>
      <c r="E3" s="11" t="s">
        <v>518</v>
      </c>
      <c r="F3" s="11" t="s">
        <v>495</v>
      </c>
      <c r="G3" s="11" t="s">
        <v>21</v>
      </c>
      <c r="H3" s="11" t="s">
        <v>48</v>
      </c>
      <c r="I3" s="11" t="s">
        <v>522</v>
      </c>
      <c r="J3" s="11" t="s">
        <v>518</v>
      </c>
      <c r="K3" s="11" t="s">
        <v>495</v>
      </c>
      <c r="L3" s="11" t="s">
        <v>21</v>
      </c>
      <c r="M3" s="11" t="s">
        <v>48</v>
      </c>
      <c r="N3" s="11" t="s">
        <v>522</v>
      </c>
      <c r="O3" s="11" t="s">
        <v>518</v>
      </c>
      <c r="P3" s="12" t="s">
        <v>495</v>
      </c>
    </row>
    <row r="4" spans="1:16" x14ac:dyDescent="0.4">
      <c r="A4" s="2" t="s">
        <v>525</v>
      </c>
      <c r="B4" s="2">
        <f>B5+B7+B9+B11</f>
        <v>4119</v>
      </c>
      <c r="C4" s="2">
        <f>C5+C7+C9+C11</f>
        <v>2774</v>
      </c>
      <c r="D4" s="2">
        <f>D5+D7+D9+D11</f>
        <v>300</v>
      </c>
      <c r="E4" s="2">
        <f>E5+E7+E9+E11</f>
        <v>167</v>
      </c>
      <c r="F4" s="2">
        <f>B4-C4-D4-E4</f>
        <v>878</v>
      </c>
      <c r="G4" s="2">
        <f t="shared" ref="G4:G12" si="0">B4-L4</f>
        <v>2164</v>
      </c>
      <c r="H4" s="2">
        <f t="shared" ref="H4:H12" si="1">C4-M4</f>
        <v>1455</v>
      </c>
      <c r="I4" s="2">
        <f t="shared" ref="I4:I12" si="2">D4-N4</f>
        <v>150</v>
      </c>
      <c r="J4" s="2">
        <f t="shared" ref="J4:J12" si="3">E4-O4</f>
        <v>82</v>
      </c>
      <c r="K4" s="2">
        <f t="shared" ref="K4:K12" si="4">F4-P4</f>
        <v>477</v>
      </c>
      <c r="L4" s="2">
        <f>L5+L7+L9+L11</f>
        <v>1955</v>
      </c>
      <c r="M4" s="2">
        <f>M5+M7+M9+M11</f>
        <v>1319</v>
      </c>
      <c r="N4" s="2">
        <f>N5+N7+N9+N11</f>
        <v>150</v>
      </c>
      <c r="O4" s="2">
        <f>O5+O7+O9+O11</f>
        <v>85</v>
      </c>
      <c r="P4" s="2">
        <f>L4-M4-N4-O4</f>
        <v>401</v>
      </c>
    </row>
    <row r="5" spans="1:16" x14ac:dyDescent="0.4">
      <c r="A5" s="2" t="s">
        <v>146</v>
      </c>
      <c r="B5" s="2">
        <v>97</v>
      </c>
      <c r="C5" s="2">
        <v>65</v>
      </c>
      <c r="D5" s="2">
        <v>7</v>
      </c>
      <c r="E5" s="2">
        <v>7</v>
      </c>
      <c r="F5" s="2">
        <f t="shared" ref="F5:F12" si="5">B5-C5-D5-E5</f>
        <v>18</v>
      </c>
      <c r="G5" s="2">
        <f t="shared" si="0"/>
        <v>47</v>
      </c>
      <c r="H5" s="2">
        <f t="shared" si="1"/>
        <v>29</v>
      </c>
      <c r="I5" s="2">
        <f t="shared" si="2"/>
        <v>3</v>
      </c>
      <c r="J5" s="2">
        <f t="shared" si="3"/>
        <v>2</v>
      </c>
      <c r="K5" s="2">
        <f t="shared" si="4"/>
        <v>13</v>
      </c>
      <c r="L5" s="2">
        <v>50</v>
      </c>
      <c r="M5" s="2">
        <v>36</v>
      </c>
      <c r="N5" s="2">
        <v>4</v>
      </c>
      <c r="O5" s="2">
        <v>5</v>
      </c>
      <c r="P5" s="2">
        <f t="shared" ref="P5:P12" si="6">L5-M5-N5-O5</f>
        <v>5</v>
      </c>
    </row>
    <row r="6" spans="1:16" x14ac:dyDescent="0.4">
      <c r="A6" s="2" t="s">
        <v>147</v>
      </c>
      <c r="B6" s="2">
        <v>65</v>
      </c>
      <c r="C6" s="2">
        <v>38</v>
      </c>
      <c r="D6" s="2">
        <v>3</v>
      </c>
      <c r="E6" s="2">
        <v>6</v>
      </c>
      <c r="F6" s="2">
        <f t="shared" si="5"/>
        <v>18</v>
      </c>
      <c r="G6" s="2">
        <f t="shared" si="0"/>
        <v>30</v>
      </c>
      <c r="H6" s="2">
        <f t="shared" si="1"/>
        <v>13</v>
      </c>
      <c r="I6" s="2">
        <f t="shared" si="2"/>
        <v>3</v>
      </c>
      <c r="J6" s="2">
        <f t="shared" si="3"/>
        <v>1</v>
      </c>
      <c r="K6" s="2">
        <f t="shared" si="4"/>
        <v>13</v>
      </c>
      <c r="L6" s="2">
        <v>35</v>
      </c>
      <c r="M6" s="2">
        <v>25</v>
      </c>
      <c r="N6" s="2">
        <v>0</v>
      </c>
      <c r="O6" s="2">
        <v>5</v>
      </c>
      <c r="P6" s="2">
        <f t="shared" si="6"/>
        <v>5</v>
      </c>
    </row>
    <row r="7" spans="1:16" x14ac:dyDescent="0.4">
      <c r="A7" s="2" t="s">
        <v>148</v>
      </c>
      <c r="B7" s="2">
        <v>2365</v>
      </c>
      <c r="C7" s="2">
        <v>1538</v>
      </c>
      <c r="D7" s="2">
        <v>185</v>
      </c>
      <c r="E7" s="2">
        <v>97</v>
      </c>
      <c r="F7" s="2">
        <f t="shared" si="5"/>
        <v>545</v>
      </c>
      <c r="G7" s="2">
        <f t="shared" si="0"/>
        <v>1249</v>
      </c>
      <c r="H7" s="2">
        <f t="shared" si="1"/>
        <v>789</v>
      </c>
      <c r="I7" s="2">
        <f t="shared" si="2"/>
        <v>102</v>
      </c>
      <c r="J7" s="2">
        <f t="shared" si="3"/>
        <v>53</v>
      </c>
      <c r="K7" s="2">
        <f t="shared" si="4"/>
        <v>305</v>
      </c>
      <c r="L7" s="2">
        <v>1116</v>
      </c>
      <c r="M7" s="2">
        <v>749</v>
      </c>
      <c r="N7" s="2">
        <v>83</v>
      </c>
      <c r="O7" s="2">
        <v>44</v>
      </c>
      <c r="P7" s="2">
        <f t="shared" si="6"/>
        <v>240</v>
      </c>
    </row>
    <row r="8" spans="1:16" x14ac:dyDescent="0.4">
      <c r="A8" s="2" t="s">
        <v>147</v>
      </c>
      <c r="B8" s="2">
        <v>1974</v>
      </c>
      <c r="C8" s="2">
        <v>1187</v>
      </c>
      <c r="D8" s="2">
        <v>158</v>
      </c>
      <c r="E8" s="2">
        <v>95</v>
      </c>
      <c r="F8" s="2">
        <f t="shared" si="5"/>
        <v>534</v>
      </c>
      <c r="G8" s="2">
        <f t="shared" si="0"/>
        <v>1064</v>
      </c>
      <c r="H8" s="2">
        <f t="shared" si="1"/>
        <v>627</v>
      </c>
      <c r="I8" s="2">
        <f t="shared" si="2"/>
        <v>88</v>
      </c>
      <c r="J8" s="2">
        <f t="shared" si="3"/>
        <v>52</v>
      </c>
      <c r="K8" s="2">
        <f t="shared" si="4"/>
        <v>297</v>
      </c>
      <c r="L8" s="2">
        <v>910</v>
      </c>
      <c r="M8" s="2">
        <v>560</v>
      </c>
      <c r="N8" s="2">
        <v>70</v>
      </c>
      <c r="O8" s="2">
        <v>43</v>
      </c>
      <c r="P8" s="2">
        <f t="shared" si="6"/>
        <v>237</v>
      </c>
    </row>
    <row r="9" spans="1:16" x14ac:dyDescent="0.4">
      <c r="A9" s="2" t="s">
        <v>149</v>
      </c>
      <c r="B9" s="2">
        <v>1275</v>
      </c>
      <c r="C9" s="2">
        <v>841</v>
      </c>
      <c r="D9" s="2">
        <v>94</v>
      </c>
      <c r="E9" s="2">
        <v>59</v>
      </c>
      <c r="F9" s="2">
        <f t="shared" si="5"/>
        <v>281</v>
      </c>
      <c r="G9" s="2">
        <f t="shared" si="0"/>
        <v>637</v>
      </c>
      <c r="H9" s="2">
        <f t="shared" si="1"/>
        <v>427</v>
      </c>
      <c r="I9" s="2">
        <f t="shared" si="2"/>
        <v>41</v>
      </c>
      <c r="J9" s="2">
        <f t="shared" si="3"/>
        <v>26</v>
      </c>
      <c r="K9" s="2">
        <f t="shared" si="4"/>
        <v>143</v>
      </c>
      <c r="L9" s="2">
        <v>638</v>
      </c>
      <c r="M9" s="2">
        <v>414</v>
      </c>
      <c r="N9" s="2">
        <v>53</v>
      </c>
      <c r="O9" s="2">
        <v>33</v>
      </c>
      <c r="P9" s="2">
        <f t="shared" si="6"/>
        <v>138</v>
      </c>
    </row>
    <row r="10" spans="1:16" x14ac:dyDescent="0.4">
      <c r="A10" s="2" t="s">
        <v>147</v>
      </c>
      <c r="B10" s="2">
        <v>976</v>
      </c>
      <c r="C10" s="2">
        <v>648</v>
      </c>
      <c r="D10" s="2">
        <v>88</v>
      </c>
      <c r="E10" s="2">
        <v>52</v>
      </c>
      <c r="F10" s="2">
        <f t="shared" si="5"/>
        <v>188</v>
      </c>
      <c r="G10" s="2">
        <f t="shared" si="0"/>
        <v>489</v>
      </c>
      <c r="H10" s="2">
        <f t="shared" si="1"/>
        <v>331</v>
      </c>
      <c r="I10" s="2">
        <f t="shared" si="2"/>
        <v>39</v>
      </c>
      <c r="J10" s="2">
        <f t="shared" si="3"/>
        <v>22</v>
      </c>
      <c r="K10" s="2">
        <f t="shared" si="4"/>
        <v>97</v>
      </c>
      <c r="L10" s="2">
        <v>487</v>
      </c>
      <c r="M10" s="2">
        <v>317</v>
      </c>
      <c r="N10" s="2">
        <v>49</v>
      </c>
      <c r="O10" s="2">
        <v>30</v>
      </c>
      <c r="P10" s="2">
        <f t="shared" si="6"/>
        <v>91</v>
      </c>
    </row>
    <row r="11" spans="1:16" x14ac:dyDescent="0.4">
      <c r="A11" s="2" t="s">
        <v>150</v>
      </c>
      <c r="B11" s="2">
        <v>382</v>
      </c>
      <c r="C11" s="2">
        <v>330</v>
      </c>
      <c r="D11" s="2">
        <v>14</v>
      </c>
      <c r="E11" s="2">
        <v>4</v>
      </c>
      <c r="F11" s="2">
        <f t="shared" si="5"/>
        <v>34</v>
      </c>
      <c r="G11" s="2">
        <f t="shared" si="0"/>
        <v>231</v>
      </c>
      <c r="H11" s="2">
        <f t="shared" si="1"/>
        <v>210</v>
      </c>
      <c r="I11" s="2">
        <f t="shared" si="2"/>
        <v>4</v>
      </c>
      <c r="J11" s="2">
        <f t="shared" si="3"/>
        <v>1</v>
      </c>
      <c r="K11" s="2">
        <f t="shared" si="4"/>
        <v>16</v>
      </c>
      <c r="L11" s="2">
        <v>151</v>
      </c>
      <c r="M11" s="2">
        <v>120</v>
      </c>
      <c r="N11" s="2">
        <v>10</v>
      </c>
      <c r="O11" s="2">
        <v>3</v>
      </c>
      <c r="P11" s="2">
        <f t="shared" si="6"/>
        <v>18</v>
      </c>
    </row>
    <row r="12" spans="1:16" x14ac:dyDescent="0.4">
      <c r="A12" s="2" t="s">
        <v>147</v>
      </c>
      <c r="B12" s="2">
        <v>312</v>
      </c>
      <c r="C12" s="2">
        <v>280</v>
      </c>
      <c r="D12" s="2">
        <v>13</v>
      </c>
      <c r="E12" s="2">
        <v>2</v>
      </c>
      <c r="F12" s="2">
        <f t="shared" si="5"/>
        <v>17</v>
      </c>
      <c r="G12" s="2">
        <f t="shared" si="0"/>
        <v>194</v>
      </c>
      <c r="H12" s="2">
        <f t="shared" si="1"/>
        <v>181</v>
      </c>
      <c r="I12" s="2">
        <f t="shared" si="2"/>
        <v>4</v>
      </c>
      <c r="J12" s="2">
        <f t="shared" si="3"/>
        <v>0</v>
      </c>
      <c r="K12" s="2">
        <f t="shared" si="4"/>
        <v>9</v>
      </c>
      <c r="L12" s="2">
        <v>118</v>
      </c>
      <c r="M12" s="2">
        <v>99</v>
      </c>
      <c r="N12" s="2">
        <v>9</v>
      </c>
      <c r="O12" s="2">
        <v>2</v>
      </c>
      <c r="P12" s="2">
        <f t="shared" si="6"/>
        <v>8</v>
      </c>
    </row>
    <row r="13" spans="1:16" x14ac:dyDescent="0.4">
      <c r="A13" s="6" t="s">
        <v>508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</row>
  </sheetData>
  <mergeCells count="3">
    <mergeCell ref="B2:F2"/>
    <mergeCell ref="G2:K2"/>
    <mergeCell ref="L2:P2"/>
  </mergeCell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F13B05-345E-4184-B266-7D8C7491BC90}">
  <sheetPr>
    <tabColor rgb="FFC00000"/>
  </sheetPr>
  <dimension ref="A1:Q31"/>
  <sheetViews>
    <sheetView view="pageBreakPreview" zoomScale="125" zoomScaleNormal="100" zoomScaleSheetLayoutView="125" workbookViewId="0">
      <selection activeCell="C3" sqref="C3:Q3"/>
    </sheetView>
  </sheetViews>
  <sheetFormatPr defaultColWidth="8.89453125" defaultRowHeight="10.5" x14ac:dyDescent="0.4"/>
  <cols>
    <col min="1" max="1" width="11" style="2" customWidth="1"/>
    <col min="2" max="2" width="14.1015625" style="2" customWidth="1"/>
    <col min="3" max="17" width="4.20703125" style="2" customWidth="1"/>
    <col min="18" max="16384" width="8.89453125" style="2"/>
  </cols>
  <sheetData>
    <row r="1" spans="1:17" x14ac:dyDescent="0.4">
      <c r="A1" s="2" t="s">
        <v>542</v>
      </c>
    </row>
    <row r="2" spans="1:17" x14ac:dyDescent="0.4">
      <c r="A2" s="6"/>
      <c r="B2" s="9"/>
      <c r="C2" s="19" t="s">
        <v>21</v>
      </c>
      <c r="D2" s="19"/>
      <c r="E2" s="19"/>
      <c r="F2" s="19"/>
      <c r="G2" s="19"/>
      <c r="H2" s="19" t="s">
        <v>510</v>
      </c>
      <c r="I2" s="19"/>
      <c r="J2" s="19"/>
      <c r="K2" s="19"/>
      <c r="L2" s="19"/>
      <c r="M2" s="19" t="s">
        <v>509</v>
      </c>
      <c r="N2" s="19"/>
      <c r="O2" s="19"/>
      <c r="P2" s="19"/>
      <c r="Q2" s="20"/>
    </row>
    <row r="3" spans="1:17" x14ac:dyDescent="0.4">
      <c r="A3" s="21" t="s">
        <v>491</v>
      </c>
      <c r="B3" s="22"/>
      <c r="C3" s="11" t="s">
        <v>21</v>
      </c>
      <c r="D3" s="11" t="s">
        <v>48</v>
      </c>
      <c r="E3" s="11" t="s">
        <v>522</v>
      </c>
      <c r="F3" s="11" t="s">
        <v>518</v>
      </c>
      <c r="G3" s="11" t="s">
        <v>495</v>
      </c>
      <c r="H3" s="11" t="s">
        <v>21</v>
      </c>
      <c r="I3" s="11" t="s">
        <v>48</v>
      </c>
      <c r="J3" s="11" t="s">
        <v>522</v>
      </c>
      <c r="K3" s="11" t="s">
        <v>518</v>
      </c>
      <c r="L3" s="11" t="s">
        <v>495</v>
      </c>
      <c r="M3" s="11" t="s">
        <v>21</v>
      </c>
      <c r="N3" s="11" t="s">
        <v>48</v>
      </c>
      <c r="O3" s="11" t="s">
        <v>522</v>
      </c>
      <c r="P3" s="11" t="s">
        <v>518</v>
      </c>
      <c r="Q3" s="12" t="s">
        <v>495</v>
      </c>
    </row>
    <row r="4" spans="1:17" x14ac:dyDescent="0.4">
      <c r="A4" s="2" t="s">
        <v>151</v>
      </c>
      <c r="C4" s="2">
        <f>SUM(C5:C19)</f>
        <v>7742</v>
      </c>
      <c r="D4" s="2">
        <f t="shared" ref="D4:F4" si="0">SUM(D5:D19)</f>
        <v>5466</v>
      </c>
      <c r="E4" s="2">
        <f t="shared" si="0"/>
        <v>628</v>
      </c>
      <c r="F4" s="2">
        <f t="shared" si="0"/>
        <v>322</v>
      </c>
      <c r="G4" s="2">
        <f>C4-D4-E4-F4</f>
        <v>1326</v>
      </c>
      <c r="H4" s="2">
        <f t="shared" ref="H4:H19" si="1">C4-M4</f>
        <v>4240</v>
      </c>
      <c r="I4" s="2">
        <f t="shared" ref="I4:I19" si="2">D4-N4</f>
        <v>3015</v>
      </c>
      <c r="J4" s="2">
        <f t="shared" ref="J4:J19" si="3">E4-O4</f>
        <v>353</v>
      </c>
      <c r="K4" s="2">
        <f t="shared" ref="K4:K19" si="4">F4-P4</f>
        <v>171</v>
      </c>
      <c r="L4" s="2">
        <f t="shared" ref="L4:L19" si="5">G4-Q4</f>
        <v>701</v>
      </c>
      <c r="M4" s="2">
        <f>SUM(M5:M19)</f>
        <v>3502</v>
      </c>
      <c r="N4" s="2">
        <f t="shared" ref="N4" si="6">SUM(N5:N19)</f>
        <v>2451</v>
      </c>
      <c r="O4" s="2">
        <f t="shared" ref="O4" si="7">SUM(O5:O19)</f>
        <v>275</v>
      </c>
      <c r="P4" s="2">
        <f t="shared" ref="P4" si="8">SUM(P5:P19)</f>
        <v>151</v>
      </c>
      <c r="Q4" s="2">
        <f>M4-N4-O4-P4</f>
        <v>625</v>
      </c>
    </row>
    <row r="5" spans="1:17" x14ac:dyDescent="0.4">
      <c r="A5" s="2" t="s">
        <v>152</v>
      </c>
      <c r="C5" s="2">
        <v>140</v>
      </c>
      <c r="D5" s="2">
        <v>96</v>
      </c>
      <c r="E5" s="2">
        <v>9</v>
      </c>
      <c r="F5" s="2">
        <v>5</v>
      </c>
      <c r="G5" s="2">
        <f t="shared" ref="G5:G18" si="9">C5-D5-E5-F5</f>
        <v>30</v>
      </c>
      <c r="H5" s="2">
        <f t="shared" si="1"/>
        <v>65</v>
      </c>
      <c r="I5" s="2">
        <f t="shared" si="2"/>
        <v>45</v>
      </c>
      <c r="J5" s="2">
        <f t="shared" si="3"/>
        <v>4</v>
      </c>
      <c r="K5" s="2">
        <f t="shared" si="4"/>
        <v>3</v>
      </c>
      <c r="L5" s="2">
        <f t="shared" si="5"/>
        <v>13</v>
      </c>
      <c r="M5" s="2">
        <v>75</v>
      </c>
      <c r="N5" s="2">
        <v>51</v>
      </c>
      <c r="O5" s="2">
        <v>5</v>
      </c>
      <c r="P5" s="2">
        <v>2</v>
      </c>
      <c r="Q5" s="2">
        <f t="shared" ref="Q5:Q18" si="10">M5-N5-O5-P5</f>
        <v>17</v>
      </c>
    </row>
    <row r="6" spans="1:17" x14ac:dyDescent="0.4">
      <c r="A6" s="2" t="s">
        <v>154</v>
      </c>
      <c r="B6" s="2" t="s">
        <v>153</v>
      </c>
      <c r="C6" s="2">
        <v>678</v>
      </c>
      <c r="D6" s="2">
        <v>340</v>
      </c>
      <c r="E6" s="2">
        <v>60</v>
      </c>
      <c r="F6" s="2">
        <v>44</v>
      </c>
      <c r="G6" s="2">
        <f t="shared" si="9"/>
        <v>234</v>
      </c>
      <c r="H6" s="2">
        <f t="shared" si="1"/>
        <v>217</v>
      </c>
      <c r="I6" s="2">
        <f t="shared" si="2"/>
        <v>121</v>
      </c>
      <c r="J6" s="2">
        <f t="shared" si="3"/>
        <v>17</v>
      </c>
      <c r="K6" s="2">
        <f t="shared" si="4"/>
        <v>15</v>
      </c>
      <c r="L6" s="2">
        <f t="shared" si="5"/>
        <v>64</v>
      </c>
      <c r="M6" s="2">
        <v>461</v>
      </c>
      <c r="N6" s="2">
        <v>219</v>
      </c>
      <c r="O6" s="2">
        <v>43</v>
      </c>
      <c r="P6" s="2">
        <v>29</v>
      </c>
      <c r="Q6" s="2">
        <f t="shared" si="10"/>
        <v>170</v>
      </c>
    </row>
    <row r="7" spans="1:17" x14ac:dyDescent="0.4">
      <c r="B7" s="2" t="s">
        <v>155</v>
      </c>
      <c r="C7" s="2">
        <v>919</v>
      </c>
      <c r="D7" s="2">
        <v>527</v>
      </c>
      <c r="E7" s="2">
        <v>83</v>
      </c>
      <c r="F7" s="2">
        <v>68</v>
      </c>
      <c r="G7" s="2">
        <f t="shared" si="9"/>
        <v>241</v>
      </c>
      <c r="H7" s="2">
        <f t="shared" si="1"/>
        <v>457</v>
      </c>
      <c r="I7" s="2">
        <f t="shared" si="2"/>
        <v>235</v>
      </c>
      <c r="J7" s="2">
        <f t="shared" si="3"/>
        <v>50</v>
      </c>
      <c r="K7" s="2">
        <f t="shared" si="4"/>
        <v>32</v>
      </c>
      <c r="L7" s="2">
        <f t="shared" si="5"/>
        <v>140</v>
      </c>
      <c r="M7" s="2">
        <v>462</v>
      </c>
      <c r="N7" s="2">
        <v>292</v>
      </c>
      <c r="O7" s="2">
        <v>33</v>
      </c>
      <c r="P7" s="2">
        <v>36</v>
      </c>
      <c r="Q7" s="2">
        <f t="shared" si="10"/>
        <v>101</v>
      </c>
    </row>
    <row r="8" spans="1:17" x14ac:dyDescent="0.4">
      <c r="B8" s="2" t="s">
        <v>156</v>
      </c>
      <c r="C8" s="2">
        <v>88</v>
      </c>
      <c r="D8" s="2">
        <v>55</v>
      </c>
      <c r="E8" s="2">
        <v>12</v>
      </c>
      <c r="F8" s="2">
        <v>3</v>
      </c>
      <c r="G8" s="2">
        <f t="shared" si="9"/>
        <v>18</v>
      </c>
      <c r="H8" s="2">
        <f t="shared" si="1"/>
        <v>55</v>
      </c>
      <c r="I8" s="2">
        <f t="shared" si="2"/>
        <v>35</v>
      </c>
      <c r="J8" s="2">
        <f t="shared" si="3"/>
        <v>6</v>
      </c>
      <c r="K8" s="2">
        <f t="shared" si="4"/>
        <v>2</v>
      </c>
      <c r="L8" s="2">
        <f t="shared" si="5"/>
        <v>12</v>
      </c>
      <c r="M8" s="2">
        <v>33</v>
      </c>
      <c r="N8" s="2">
        <v>20</v>
      </c>
      <c r="O8" s="2">
        <v>6</v>
      </c>
      <c r="P8" s="2">
        <v>1</v>
      </c>
      <c r="Q8" s="2">
        <f t="shared" si="10"/>
        <v>6</v>
      </c>
    </row>
    <row r="9" spans="1:17" x14ac:dyDescent="0.4">
      <c r="B9" s="2" t="s">
        <v>157</v>
      </c>
      <c r="C9" s="2">
        <v>427</v>
      </c>
      <c r="D9" s="2">
        <v>266</v>
      </c>
      <c r="E9" s="2">
        <v>28</v>
      </c>
      <c r="F9" s="2">
        <v>33</v>
      </c>
      <c r="G9" s="2">
        <f t="shared" si="9"/>
        <v>100</v>
      </c>
      <c r="H9" s="2">
        <f t="shared" si="1"/>
        <v>230</v>
      </c>
      <c r="I9" s="2">
        <f t="shared" si="2"/>
        <v>142</v>
      </c>
      <c r="J9" s="2">
        <f t="shared" si="3"/>
        <v>14</v>
      </c>
      <c r="K9" s="2">
        <f t="shared" si="4"/>
        <v>13</v>
      </c>
      <c r="L9" s="2">
        <f t="shared" si="5"/>
        <v>61</v>
      </c>
      <c r="M9" s="2">
        <v>197</v>
      </c>
      <c r="N9" s="2">
        <v>124</v>
      </c>
      <c r="O9" s="2">
        <v>14</v>
      </c>
      <c r="P9" s="2">
        <v>20</v>
      </c>
      <c r="Q9" s="2">
        <f t="shared" si="10"/>
        <v>39</v>
      </c>
    </row>
    <row r="10" spans="1:17" x14ac:dyDescent="0.4">
      <c r="A10" s="2" t="s">
        <v>158</v>
      </c>
      <c r="B10" s="2" t="s">
        <v>159</v>
      </c>
      <c r="C10" s="2">
        <v>457</v>
      </c>
      <c r="D10" s="2">
        <v>293</v>
      </c>
      <c r="E10" s="2">
        <v>40</v>
      </c>
      <c r="F10" s="2">
        <v>26</v>
      </c>
      <c r="G10" s="2">
        <f t="shared" si="9"/>
        <v>98</v>
      </c>
      <c r="H10" s="2">
        <f t="shared" si="1"/>
        <v>236</v>
      </c>
      <c r="I10" s="2">
        <f t="shared" si="2"/>
        <v>153</v>
      </c>
      <c r="J10" s="2">
        <f t="shared" si="3"/>
        <v>23</v>
      </c>
      <c r="K10" s="2">
        <f t="shared" si="4"/>
        <v>16</v>
      </c>
      <c r="L10" s="2">
        <f t="shared" si="5"/>
        <v>44</v>
      </c>
      <c r="M10" s="2">
        <v>221</v>
      </c>
      <c r="N10" s="2">
        <v>140</v>
      </c>
      <c r="O10" s="2">
        <v>17</v>
      </c>
      <c r="P10" s="2">
        <v>10</v>
      </c>
      <c r="Q10" s="2">
        <f t="shared" si="10"/>
        <v>54</v>
      </c>
    </row>
    <row r="11" spans="1:17" x14ac:dyDescent="0.4">
      <c r="B11" s="2" t="s">
        <v>160</v>
      </c>
      <c r="C11" s="2">
        <v>187</v>
      </c>
      <c r="D11" s="2">
        <v>114</v>
      </c>
      <c r="E11" s="2">
        <v>7</v>
      </c>
      <c r="F11" s="2">
        <v>14</v>
      </c>
      <c r="G11" s="2">
        <f t="shared" si="9"/>
        <v>52</v>
      </c>
      <c r="H11" s="2">
        <f t="shared" si="1"/>
        <v>112</v>
      </c>
      <c r="I11" s="2">
        <f t="shared" si="2"/>
        <v>66</v>
      </c>
      <c r="J11" s="2">
        <f t="shared" si="3"/>
        <v>5</v>
      </c>
      <c r="K11" s="2">
        <f t="shared" si="4"/>
        <v>6</v>
      </c>
      <c r="L11" s="2">
        <f t="shared" si="5"/>
        <v>35</v>
      </c>
      <c r="M11" s="2">
        <v>75</v>
      </c>
      <c r="N11" s="2">
        <v>48</v>
      </c>
      <c r="O11" s="2">
        <v>2</v>
      </c>
      <c r="P11" s="2">
        <v>8</v>
      </c>
      <c r="Q11" s="2">
        <f t="shared" si="10"/>
        <v>17</v>
      </c>
    </row>
    <row r="12" spans="1:17" x14ac:dyDescent="0.4">
      <c r="B12" s="2" t="s">
        <v>161</v>
      </c>
      <c r="C12" s="2">
        <v>216</v>
      </c>
      <c r="D12" s="2">
        <v>112</v>
      </c>
      <c r="E12" s="2">
        <v>39</v>
      </c>
      <c r="F12" s="2">
        <v>13</v>
      </c>
      <c r="G12" s="2">
        <f t="shared" si="9"/>
        <v>52</v>
      </c>
      <c r="H12" s="2">
        <f t="shared" si="1"/>
        <v>135</v>
      </c>
      <c r="I12" s="2">
        <f t="shared" si="2"/>
        <v>64</v>
      </c>
      <c r="J12" s="2">
        <f t="shared" si="3"/>
        <v>35</v>
      </c>
      <c r="K12" s="2">
        <f t="shared" si="4"/>
        <v>6</v>
      </c>
      <c r="L12" s="2">
        <f t="shared" si="5"/>
        <v>30</v>
      </c>
      <c r="M12" s="2">
        <v>81</v>
      </c>
      <c r="N12" s="2">
        <v>48</v>
      </c>
      <c r="O12" s="2">
        <v>4</v>
      </c>
      <c r="P12" s="2">
        <v>7</v>
      </c>
      <c r="Q12" s="2">
        <f t="shared" si="10"/>
        <v>22</v>
      </c>
    </row>
    <row r="13" spans="1:17" x14ac:dyDescent="0.4">
      <c r="B13" s="2" t="s">
        <v>162</v>
      </c>
      <c r="C13" s="2">
        <v>170</v>
      </c>
      <c r="D13" s="2">
        <v>131</v>
      </c>
      <c r="E13" s="2">
        <v>6</v>
      </c>
      <c r="F13" s="2">
        <v>5</v>
      </c>
      <c r="G13" s="2">
        <f t="shared" si="9"/>
        <v>28</v>
      </c>
      <c r="H13" s="2">
        <f t="shared" si="1"/>
        <v>102</v>
      </c>
      <c r="I13" s="2">
        <f t="shared" si="2"/>
        <v>80</v>
      </c>
      <c r="J13" s="2">
        <f t="shared" si="3"/>
        <v>2</v>
      </c>
      <c r="K13" s="2">
        <f t="shared" si="4"/>
        <v>3</v>
      </c>
      <c r="L13" s="2">
        <f t="shared" si="5"/>
        <v>17</v>
      </c>
      <c r="M13" s="2">
        <v>68</v>
      </c>
      <c r="N13" s="2">
        <v>51</v>
      </c>
      <c r="O13" s="2">
        <v>4</v>
      </c>
      <c r="P13" s="2">
        <v>2</v>
      </c>
      <c r="Q13" s="2">
        <f t="shared" si="10"/>
        <v>11</v>
      </c>
    </row>
    <row r="14" spans="1:17" x14ac:dyDescent="0.4">
      <c r="A14" s="2" t="s">
        <v>163</v>
      </c>
      <c r="C14" s="2">
        <v>2059</v>
      </c>
      <c r="D14" s="2">
        <v>1566</v>
      </c>
      <c r="E14" s="2">
        <v>186</v>
      </c>
      <c r="F14" s="2">
        <v>65</v>
      </c>
      <c r="G14" s="2">
        <f t="shared" si="9"/>
        <v>242</v>
      </c>
      <c r="H14" s="2">
        <f t="shared" si="1"/>
        <v>1179</v>
      </c>
      <c r="I14" s="2">
        <f t="shared" si="2"/>
        <v>893</v>
      </c>
      <c r="J14" s="2">
        <f t="shared" si="3"/>
        <v>109</v>
      </c>
      <c r="K14" s="2">
        <f t="shared" si="4"/>
        <v>41</v>
      </c>
      <c r="L14" s="2">
        <f t="shared" si="5"/>
        <v>136</v>
      </c>
      <c r="M14" s="2">
        <v>880</v>
      </c>
      <c r="N14" s="2">
        <v>673</v>
      </c>
      <c r="O14" s="2">
        <v>77</v>
      </c>
      <c r="P14" s="2">
        <v>24</v>
      </c>
      <c r="Q14" s="2">
        <f t="shared" si="10"/>
        <v>106</v>
      </c>
    </row>
    <row r="15" spans="1:17" x14ac:dyDescent="0.4">
      <c r="A15" s="2" t="s">
        <v>164</v>
      </c>
      <c r="C15" s="2">
        <v>861</v>
      </c>
      <c r="D15" s="2">
        <v>721</v>
      </c>
      <c r="E15" s="2">
        <v>37</v>
      </c>
      <c r="F15" s="2">
        <v>22</v>
      </c>
      <c r="G15" s="2">
        <f t="shared" si="9"/>
        <v>81</v>
      </c>
      <c r="H15" s="2">
        <f t="shared" si="1"/>
        <v>562</v>
      </c>
      <c r="I15" s="2">
        <f t="shared" si="2"/>
        <v>466</v>
      </c>
      <c r="J15" s="2">
        <f t="shared" si="3"/>
        <v>19</v>
      </c>
      <c r="K15" s="2">
        <f t="shared" si="4"/>
        <v>19</v>
      </c>
      <c r="L15" s="2">
        <f t="shared" si="5"/>
        <v>58</v>
      </c>
      <c r="M15" s="2">
        <v>299</v>
      </c>
      <c r="N15" s="2">
        <v>255</v>
      </c>
      <c r="O15" s="2">
        <v>18</v>
      </c>
      <c r="P15" s="2">
        <v>3</v>
      </c>
      <c r="Q15" s="2">
        <f t="shared" si="10"/>
        <v>23</v>
      </c>
    </row>
    <row r="16" spans="1:17" x14ac:dyDescent="0.4">
      <c r="A16" s="2" t="s">
        <v>165</v>
      </c>
      <c r="C16" s="2">
        <v>452</v>
      </c>
      <c r="D16" s="2">
        <v>343</v>
      </c>
      <c r="E16" s="2">
        <v>52</v>
      </c>
      <c r="F16" s="2">
        <v>10</v>
      </c>
      <c r="G16" s="2">
        <f t="shared" si="9"/>
        <v>47</v>
      </c>
      <c r="H16" s="2">
        <f t="shared" si="1"/>
        <v>293</v>
      </c>
      <c r="I16" s="2">
        <f t="shared" si="2"/>
        <v>215</v>
      </c>
      <c r="J16" s="2">
        <f t="shared" si="3"/>
        <v>33</v>
      </c>
      <c r="K16" s="2">
        <f t="shared" si="4"/>
        <v>6</v>
      </c>
      <c r="L16" s="2">
        <f t="shared" si="5"/>
        <v>39</v>
      </c>
      <c r="M16" s="2">
        <v>159</v>
      </c>
      <c r="N16" s="2">
        <v>128</v>
      </c>
      <c r="O16" s="2">
        <v>19</v>
      </c>
      <c r="P16" s="2">
        <v>4</v>
      </c>
      <c r="Q16" s="2">
        <f t="shared" si="10"/>
        <v>8</v>
      </c>
    </row>
    <row r="17" spans="1:17" x14ac:dyDescent="0.4">
      <c r="A17" s="2" t="s">
        <v>166</v>
      </c>
      <c r="C17" s="2">
        <v>288</v>
      </c>
      <c r="D17" s="2">
        <v>219</v>
      </c>
      <c r="E17" s="2">
        <v>22</v>
      </c>
      <c r="F17" s="2">
        <v>6</v>
      </c>
      <c r="G17" s="2">
        <f t="shared" si="9"/>
        <v>41</v>
      </c>
      <c r="H17" s="2">
        <f t="shared" si="1"/>
        <v>149</v>
      </c>
      <c r="I17" s="2">
        <f t="shared" si="2"/>
        <v>114</v>
      </c>
      <c r="J17" s="2">
        <f t="shared" si="3"/>
        <v>11</v>
      </c>
      <c r="K17" s="2">
        <f t="shared" si="4"/>
        <v>3</v>
      </c>
      <c r="L17" s="2">
        <f t="shared" si="5"/>
        <v>21</v>
      </c>
      <c r="M17" s="2">
        <v>139</v>
      </c>
      <c r="N17" s="2">
        <v>105</v>
      </c>
      <c r="O17" s="2">
        <v>11</v>
      </c>
      <c r="P17" s="2">
        <v>3</v>
      </c>
      <c r="Q17" s="2">
        <f t="shared" si="10"/>
        <v>20</v>
      </c>
    </row>
    <row r="18" spans="1:17" x14ac:dyDescent="0.4">
      <c r="A18" s="2" t="s">
        <v>167</v>
      </c>
      <c r="C18" s="2">
        <v>662</v>
      </c>
      <c r="D18" s="2">
        <v>560</v>
      </c>
      <c r="E18" s="2">
        <v>37</v>
      </c>
      <c r="F18" s="2">
        <v>7</v>
      </c>
      <c r="G18" s="2">
        <f t="shared" si="9"/>
        <v>58</v>
      </c>
      <c r="H18" s="2">
        <f t="shared" si="1"/>
        <v>349</v>
      </c>
      <c r="I18" s="2">
        <f t="shared" si="2"/>
        <v>299</v>
      </c>
      <c r="J18" s="2">
        <f t="shared" si="3"/>
        <v>17</v>
      </c>
      <c r="K18" s="2">
        <f t="shared" si="4"/>
        <v>5</v>
      </c>
      <c r="L18" s="2">
        <f t="shared" si="5"/>
        <v>28</v>
      </c>
      <c r="M18" s="2">
        <v>313</v>
      </c>
      <c r="N18" s="2">
        <v>261</v>
      </c>
      <c r="O18" s="2">
        <v>20</v>
      </c>
      <c r="P18" s="2">
        <v>2</v>
      </c>
      <c r="Q18" s="2">
        <f t="shared" si="10"/>
        <v>30</v>
      </c>
    </row>
    <row r="19" spans="1:17" x14ac:dyDescent="0.4">
      <c r="A19" s="2" t="s">
        <v>168</v>
      </c>
      <c r="C19" s="2">
        <v>138</v>
      </c>
      <c r="D19" s="2">
        <v>123</v>
      </c>
      <c r="E19" s="2">
        <v>10</v>
      </c>
      <c r="F19" s="2">
        <v>1</v>
      </c>
      <c r="G19" s="2">
        <f>C19-D19-E19-F19</f>
        <v>4</v>
      </c>
      <c r="H19" s="2">
        <f t="shared" si="1"/>
        <v>99</v>
      </c>
      <c r="I19" s="2">
        <f t="shared" si="2"/>
        <v>87</v>
      </c>
      <c r="J19" s="2">
        <f t="shared" si="3"/>
        <v>8</v>
      </c>
      <c r="K19" s="2">
        <f t="shared" si="4"/>
        <v>1</v>
      </c>
      <c r="L19" s="2">
        <f t="shared" si="5"/>
        <v>3</v>
      </c>
      <c r="M19" s="2">
        <v>39</v>
      </c>
      <c r="N19" s="2">
        <v>36</v>
      </c>
      <c r="O19" s="2">
        <v>2</v>
      </c>
      <c r="P19" s="2">
        <v>0</v>
      </c>
      <c r="Q19" s="2">
        <f>M19-N19-O19-P19</f>
        <v>1</v>
      </c>
    </row>
    <row r="21" spans="1:17" x14ac:dyDescent="0.4">
      <c r="A21" s="2" t="s">
        <v>169</v>
      </c>
      <c r="C21" s="8">
        <f>SUM(C14:C19)*100/C4</f>
        <v>57.607853267889432</v>
      </c>
      <c r="D21" s="8">
        <f t="shared" ref="D21:G21" si="11">SUM(D14:D19)*100/D4</f>
        <v>64.617636297109399</v>
      </c>
      <c r="E21" s="8">
        <f t="shared" si="11"/>
        <v>54.777070063694268</v>
      </c>
      <c r="F21" s="8">
        <f t="shared" si="11"/>
        <v>34.472049689440993</v>
      </c>
      <c r="G21" s="8">
        <f t="shared" si="11"/>
        <v>35.671191553544496</v>
      </c>
      <c r="H21" s="8">
        <f>SUM(H14:H19)*100/H4</f>
        <v>62.051886792452834</v>
      </c>
      <c r="I21" s="8">
        <f t="shared" ref="I21:L21" si="12">SUM(I14:I19)*100/I4</f>
        <v>68.789386401326695</v>
      </c>
      <c r="J21" s="8">
        <f t="shared" si="12"/>
        <v>55.807365439093488</v>
      </c>
      <c r="K21" s="8">
        <f t="shared" si="12"/>
        <v>43.859649122807021</v>
      </c>
      <c r="L21" s="8">
        <f t="shared" si="12"/>
        <v>40.656205420827391</v>
      </c>
      <c r="M21" s="8">
        <f>SUM(M14:M19)*100/M4</f>
        <v>52.227298686464877</v>
      </c>
      <c r="N21" s="8">
        <f t="shared" ref="N21:Q21" si="13">SUM(N14:N19)*100/N4</f>
        <v>59.485924112607101</v>
      </c>
      <c r="O21" s="8">
        <f t="shared" si="13"/>
        <v>53.454545454545453</v>
      </c>
      <c r="P21" s="8">
        <f t="shared" si="13"/>
        <v>23.841059602649008</v>
      </c>
      <c r="Q21" s="8">
        <f t="shared" si="13"/>
        <v>30.08</v>
      </c>
    </row>
    <row r="22" spans="1:17" x14ac:dyDescent="0.4">
      <c r="A22" s="2" t="s">
        <v>170</v>
      </c>
      <c r="C22" s="8">
        <f>SUM(C18:C19)*100/C4</f>
        <v>10.333247222939809</v>
      </c>
      <c r="D22" s="8">
        <f t="shared" ref="D22:G22" si="14">SUM(D18:D19)*100/D4</f>
        <v>12.495426271496523</v>
      </c>
      <c r="E22" s="8">
        <f t="shared" si="14"/>
        <v>7.484076433121019</v>
      </c>
      <c r="F22" s="8">
        <f t="shared" si="14"/>
        <v>2.4844720496894408</v>
      </c>
      <c r="G22" s="8">
        <f t="shared" si="14"/>
        <v>4.675716440422323</v>
      </c>
      <c r="H22" s="8">
        <f>SUM(H18:H19)*100/H4</f>
        <v>10.566037735849056</v>
      </c>
      <c r="I22" s="8">
        <f t="shared" ref="I22:L22" si="15">SUM(I18:I19)*100/I4</f>
        <v>12.802653399668324</v>
      </c>
      <c r="J22" s="8">
        <f t="shared" si="15"/>
        <v>7.0821529745042495</v>
      </c>
      <c r="K22" s="8">
        <f t="shared" si="15"/>
        <v>3.5087719298245612</v>
      </c>
      <c r="L22" s="8">
        <f t="shared" si="15"/>
        <v>4.4222539229671893</v>
      </c>
      <c r="M22" s="8">
        <f>SUM(M18:M19)*100/M4</f>
        <v>10.051399200456881</v>
      </c>
      <c r="N22" s="8">
        <f t="shared" ref="N22:Q22" si="16">SUM(N18:N19)*100/N4</f>
        <v>12.117503059975521</v>
      </c>
      <c r="O22" s="8">
        <f t="shared" si="16"/>
        <v>8</v>
      </c>
      <c r="P22" s="8">
        <f t="shared" si="16"/>
        <v>1.3245033112582782</v>
      </c>
      <c r="Q22" s="8">
        <f t="shared" si="16"/>
        <v>4.96</v>
      </c>
    </row>
    <row r="24" spans="1:17" x14ac:dyDescent="0.4">
      <c r="A24" s="2" t="s">
        <v>171</v>
      </c>
      <c r="C24" s="2">
        <v>1879</v>
      </c>
      <c r="D24" s="2">
        <v>1376</v>
      </c>
      <c r="E24" s="2">
        <v>162</v>
      </c>
      <c r="F24" s="2">
        <v>59</v>
      </c>
      <c r="G24" s="2">
        <f>C24-D24-E24-F24</f>
        <v>282</v>
      </c>
    </row>
    <row r="25" spans="1:17" x14ac:dyDescent="0.4">
      <c r="A25" s="2" t="s">
        <v>169</v>
      </c>
      <c r="C25" s="2">
        <v>59</v>
      </c>
      <c r="D25" s="2">
        <v>64.2</v>
      </c>
      <c r="E25" s="2">
        <v>55.6</v>
      </c>
      <c r="F25" s="2">
        <v>40.700000000000003</v>
      </c>
      <c r="G25" s="2">
        <f>((C24*C25)-(D24*D25)-(E24*E25)-(F24*F25))/G24</f>
        <v>39.408865248226959</v>
      </c>
    </row>
    <row r="27" spans="1:17" x14ac:dyDescent="0.4">
      <c r="A27" s="2" t="s">
        <v>172</v>
      </c>
      <c r="C27" s="2">
        <v>2741</v>
      </c>
      <c r="D27" s="2">
        <v>2019</v>
      </c>
      <c r="E27" s="2">
        <v>227</v>
      </c>
      <c r="F27" s="2">
        <v>93</v>
      </c>
      <c r="G27" s="2">
        <f>C27-D27-E27-F27</f>
        <v>402</v>
      </c>
    </row>
    <row r="28" spans="1:17" x14ac:dyDescent="0.4">
      <c r="A28" s="2" t="s">
        <v>169</v>
      </c>
      <c r="C28" s="2">
        <v>73.900000000000006</v>
      </c>
      <c r="D28" s="2">
        <v>78.8</v>
      </c>
      <c r="E28" s="2">
        <v>76.7</v>
      </c>
      <c r="F28" s="2">
        <v>51.6</v>
      </c>
      <c r="G28" s="2">
        <f>((C$27*C28)-(D$27*D28)-(E$27*E28)-(F$27*F28))/G$27</f>
        <v>52.868159203980198</v>
      </c>
    </row>
    <row r="29" spans="1:17" x14ac:dyDescent="0.4">
      <c r="A29" s="2" t="s">
        <v>173</v>
      </c>
      <c r="C29" s="2">
        <v>36.700000000000003</v>
      </c>
      <c r="D29" s="2">
        <v>41.3</v>
      </c>
      <c r="E29" s="2">
        <v>30.4</v>
      </c>
      <c r="F29" s="2">
        <v>25.8</v>
      </c>
      <c r="G29" s="2">
        <f t="shared" ref="G29:G30" si="17">((C$27*C29)-(D$27*D29)-(E$27*E29)-(F$27*F29))/G$27</f>
        <v>19.676119402985112</v>
      </c>
    </row>
    <row r="30" spans="1:17" x14ac:dyDescent="0.4">
      <c r="A30" s="2" t="s">
        <v>174</v>
      </c>
      <c r="C30" s="2">
        <v>10.199999999999999</v>
      </c>
      <c r="D30" s="2">
        <v>12.1</v>
      </c>
      <c r="E30" s="2">
        <v>8.4</v>
      </c>
      <c r="F30" s="2">
        <v>4.3</v>
      </c>
      <c r="G30" s="2">
        <f t="shared" si="17"/>
        <v>3.0388059701492511</v>
      </c>
    </row>
    <row r="31" spans="1:17" x14ac:dyDescent="0.4">
      <c r="A31" s="6" t="s">
        <v>508</v>
      </c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</row>
  </sheetData>
  <mergeCells count="4">
    <mergeCell ref="A3:B3"/>
    <mergeCell ref="C2:G2"/>
    <mergeCell ref="H2:L2"/>
    <mergeCell ref="M2:Q2"/>
  </mergeCells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6DBCDC-A098-44C7-A723-B2DC0D17E5CD}">
  <sheetPr>
    <tabColor rgb="FFC00000"/>
  </sheetPr>
  <dimension ref="A1:P17"/>
  <sheetViews>
    <sheetView view="pageBreakPreview" zoomScale="125" zoomScaleNormal="100" zoomScaleSheetLayoutView="125" workbookViewId="0">
      <selection activeCell="B3" sqref="B3:P3"/>
    </sheetView>
  </sheetViews>
  <sheetFormatPr defaultColWidth="8.89453125" defaultRowHeight="10.5" x14ac:dyDescent="0.4"/>
  <cols>
    <col min="1" max="1" width="21.20703125" style="2" customWidth="1"/>
    <col min="2" max="2" width="5" style="2" customWidth="1"/>
    <col min="3" max="16" width="4.41796875" style="2" customWidth="1"/>
    <col min="17" max="16384" width="8.89453125" style="2"/>
  </cols>
  <sheetData>
    <row r="1" spans="1:16" x14ac:dyDescent="0.4">
      <c r="A1" s="2" t="s">
        <v>543</v>
      </c>
    </row>
    <row r="2" spans="1:16" x14ac:dyDescent="0.4">
      <c r="A2" s="9"/>
      <c r="B2" s="19" t="s">
        <v>21</v>
      </c>
      <c r="C2" s="19"/>
      <c r="D2" s="19"/>
      <c r="E2" s="19"/>
      <c r="F2" s="19"/>
      <c r="G2" s="19" t="s">
        <v>510</v>
      </c>
      <c r="H2" s="19"/>
      <c r="I2" s="19"/>
      <c r="J2" s="19"/>
      <c r="K2" s="19"/>
      <c r="L2" s="19" t="s">
        <v>509</v>
      </c>
      <c r="M2" s="19"/>
      <c r="N2" s="19"/>
      <c r="O2" s="19"/>
      <c r="P2" s="20"/>
    </row>
    <row r="3" spans="1:16" x14ac:dyDescent="0.4">
      <c r="A3" s="10" t="s">
        <v>526</v>
      </c>
      <c r="B3" s="11" t="s">
        <v>21</v>
      </c>
      <c r="C3" s="11" t="s">
        <v>48</v>
      </c>
      <c r="D3" s="11" t="s">
        <v>522</v>
      </c>
      <c r="E3" s="11" t="s">
        <v>518</v>
      </c>
      <c r="F3" s="11" t="s">
        <v>495</v>
      </c>
      <c r="G3" s="11" t="s">
        <v>21</v>
      </c>
      <c r="H3" s="11" t="s">
        <v>48</v>
      </c>
      <c r="I3" s="11" t="s">
        <v>522</v>
      </c>
      <c r="J3" s="11" t="s">
        <v>518</v>
      </c>
      <c r="K3" s="11" t="s">
        <v>495</v>
      </c>
      <c r="L3" s="11" t="s">
        <v>21</v>
      </c>
      <c r="M3" s="11" t="s">
        <v>48</v>
      </c>
      <c r="N3" s="11" t="s">
        <v>522</v>
      </c>
      <c r="O3" s="11" t="s">
        <v>518</v>
      </c>
      <c r="P3" s="12" t="s">
        <v>495</v>
      </c>
    </row>
    <row r="4" spans="1:16" x14ac:dyDescent="0.4">
      <c r="A4" s="2" t="s">
        <v>511</v>
      </c>
      <c r="B4" s="7"/>
      <c r="C4" s="7"/>
      <c r="D4" s="7"/>
      <c r="E4" s="7"/>
      <c r="F4" s="7"/>
    </row>
    <row r="5" spans="1:16" x14ac:dyDescent="0.4">
      <c r="B5" s="7"/>
      <c r="C5" s="7"/>
      <c r="D5" s="7"/>
      <c r="E5" s="7"/>
      <c r="F5" s="7"/>
    </row>
    <row r="6" spans="1:16" x14ac:dyDescent="0.4">
      <c r="A6" s="2" t="s">
        <v>175</v>
      </c>
      <c r="B6" s="2">
        <f>B7+B8</f>
        <v>12080</v>
      </c>
      <c r="C6" s="2">
        <f>C7+C8</f>
        <v>8456</v>
      </c>
      <c r="D6" s="2">
        <f>D7+D8</f>
        <v>969</v>
      </c>
      <c r="E6" s="2">
        <f>E7+E8</f>
        <v>498</v>
      </c>
      <c r="F6" s="2">
        <f>B6-C6-D6-E6</f>
        <v>2157</v>
      </c>
      <c r="G6" s="2">
        <f t="shared" ref="G6:K8" si="0">B6-L6</f>
        <v>6580</v>
      </c>
      <c r="H6" s="2">
        <f t="shared" si="0"/>
        <v>4613</v>
      </c>
      <c r="I6" s="2">
        <f t="shared" si="0"/>
        <v>538</v>
      </c>
      <c r="J6" s="2">
        <f t="shared" si="0"/>
        <v>265</v>
      </c>
      <c r="K6" s="2">
        <f t="shared" si="0"/>
        <v>1164</v>
      </c>
      <c r="L6" s="2">
        <f>L7+L8</f>
        <v>5500</v>
      </c>
      <c r="M6" s="2">
        <f>M7+M8</f>
        <v>3843</v>
      </c>
      <c r="N6" s="2">
        <f>N7+N8</f>
        <v>431</v>
      </c>
      <c r="O6" s="2">
        <f>O7+O8</f>
        <v>233</v>
      </c>
      <c r="P6" s="2">
        <f>L6-M6-N6-O6</f>
        <v>993</v>
      </c>
    </row>
    <row r="7" spans="1:16" x14ac:dyDescent="0.4">
      <c r="A7" s="2" t="s">
        <v>176</v>
      </c>
      <c r="B7" s="2">
        <v>11789</v>
      </c>
      <c r="C7" s="2">
        <v>8323</v>
      </c>
      <c r="D7" s="2">
        <v>954</v>
      </c>
      <c r="E7" s="2">
        <v>483</v>
      </c>
      <c r="F7" s="2">
        <f t="shared" ref="F7:F8" si="1">B7-C7-D7-E7</f>
        <v>2029</v>
      </c>
      <c r="G7" s="2">
        <f t="shared" si="0"/>
        <v>6461</v>
      </c>
      <c r="H7" s="2">
        <f t="shared" si="0"/>
        <v>4554</v>
      </c>
      <c r="I7" s="2">
        <f t="shared" si="0"/>
        <v>532</v>
      </c>
      <c r="J7" s="2">
        <f t="shared" si="0"/>
        <v>262</v>
      </c>
      <c r="K7" s="2">
        <f t="shared" si="0"/>
        <v>1113</v>
      </c>
      <c r="L7" s="2">
        <v>5328</v>
      </c>
      <c r="M7" s="2">
        <v>3769</v>
      </c>
      <c r="N7" s="2">
        <v>422</v>
      </c>
      <c r="O7" s="2">
        <v>221</v>
      </c>
      <c r="P7" s="2">
        <f t="shared" ref="P7:P8" si="2">L7-M7-N7-O7</f>
        <v>916</v>
      </c>
    </row>
    <row r="8" spans="1:16" x14ac:dyDescent="0.4">
      <c r="A8" s="2" t="s">
        <v>177</v>
      </c>
      <c r="B8" s="2">
        <v>291</v>
      </c>
      <c r="C8" s="2">
        <v>133</v>
      </c>
      <c r="D8" s="2">
        <v>15</v>
      </c>
      <c r="E8" s="2">
        <v>15</v>
      </c>
      <c r="F8" s="2">
        <f t="shared" si="1"/>
        <v>128</v>
      </c>
      <c r="G8" s="2">
        <f t="shared" si="0"/>
        <v>119</v>
      </c>
      <c r="H8" s="2">
        <f t="shared" si="0"/>
        <v>59</v>
      </c>
      <c r="I8" s="2">
        <f t="shared" si="0"/>
        <v>6</v>
      </c>
      <c r="J8" s="2">
        <f t="shared" si="0"/>
        <v>3</v>
      </c>
      <c r="K8" s="2">
        <f t="shared" si="0"/>
        <v>51</v>
      </c>
      <c r="L8" s="2">
        <v>172</v>
      </c>
      <c r="M8" s="2">
        <v>74</v>
      </c>
      <c r="N8" s="2">
        <v>9</v>
      </c>
      <c r="O8" s="2">
        <v>12</v>
      </c>
      <c r="P8" s="2">
        <f t="shared" si="2"/>
        <v>77</v>
      </c>
    </row>
    <row r="10" spans="1:16" x14ac:dyDescent="0.4">
      <c r="A10" s="2" t="s">
        <v>178</v>
      </c>
    </row>
    <row r="12" spans="1:16" x14ac:dyDescent="0.4">
      <c r="A12" s="2" t="s">
        <v>179</v>
      </c>
      <c r="B12" s="2">
        <f>B13+B16</f>
        <v>9322</v>
      </c>
      <c r="C12" s="2">
        <f>C13+C16</f>
        <v>6795</v>
      </c>
      <c r="D12" s="2">
        <f>D13+D16</f>
        <v>764</v>
      </c>
      <c r="E12" s="2">
        <f>E13+E16</f>
        <v>325</v>
      </c>
      <c r="F12" s="2">
        <f t="shared" ref="F12:F16" si="3">B12-C12-D12-E12</f>
        <v>1438</v>
      </c>
      <c r="G12" s="2">
        <f t="shared" ref="G12:K16" si="4">B12-L12</f>
        <v>5219</v>
      </c>
      <c r="H12" s="2">
        <f t="shared" si="4"/>
        <v>3805</v>
      </c>
      <c r="I12" s="2">
        <f t="shared" si="4"/>
        <v>443</v>
      </c>
      <c r="J12" s="2">
        <f t="shared" si="4"/>
        <v>180</v>
      </c>
      <c r="K12" s="2">
        <f t="shared" si="4"/>
        <v>791</v>
      </c>
      <c r="L12" s="2">
        <f>L13+L16</f>
        <v>4103</v>
      </c>
      <c r="M12" s="2">
        <f>M13+M16</f>
        <v>2990</v>
      </c>
      <c r="N12" s="2">
        <f>N13+N16</f>
        <v>321</v>
      </c>
      <c r="O12" s="2">
        <f>O13+O16</f>
        <v>145</v>
      </c>
      <c r="P12" s="2">
        <f t="shared" ref="P12:P16" si="5">L12-M12-N12-O12</f>
        <v>647</v>
      </c>
    </row>
    <row r="13" spans="1:16" x14ac:dyDescent="0.4">
      <c r="A13" s="2" t="s">
        <v>513</v>
      </c>
      <c r="B13" s="2">
        <f>B14+B15</f>
        <v>1837</v>
      </c>
      <c r="C13" s="2">
        <f>C14+C15</f>
        <v>1550</v>
      </c>
      <c r="D13" s="2">
        <f>D14+D15</f>
        <v>139</v>
      </c>
      <c r="E13" s="2">
        <f>E14+E15</f>
        <v>11</v>
      </c>
      <c r="F13" s="2">
        <f t="shared" si="3"/>
        <v>137</v>
      </c>
      <c r="G13" s="2">
        <f t="shared" si="4"/>
        <v>1162</v>
      </c>
      <c r="H13" s="2">
        <f t="shared" si="4"/>
        <v>974</v>
      </c>
      <c r="I13" s="2">
        <f t="shared" si="4"/>
        <v>83</v>
      </c>
      <c r="J13" s="2">
        <f t="shared" si="4"/>
        <v>4</v>
      </c>
      <c r="K13" s="2">
        <f t="shared" si="4"/>
        <v>101</v>
      </c>
      <c r="L13" s="2">
        <f>L14+L15</f>
        <v>675</v>
      </c>
      <c r="M13" s="2">
        <f>M14+M15</f>
        <v>576</v>
      </c>
      <c r="N13" s="2">
        <f>N14+N15</f>
        <v>56</v>
      </c>
      <c r="O13" s="2">
        <f>O14+O15</f>
        <v>7</v>
      </c>
      <c r="P13" s="2">
        <f t="shared" si="5"/>
        <v>36</v>
      </c>
    </row>
    <row r="14" spans="1:16" x14ac:dyDescent="0.4">
      <c r="A14" s="2" t="s">
        <v>180</v>
      </c>
      <c r="B14" s="2">
        <v>815</v>
      </c>
      <c r="C14" s="2">
        <v>675</v>
      </c>
      <c r="D14" s="2">
        <v>42</v>
      </c>
      <c r="E14" s="2">
        <v>10</v>
      </c>
      <c r="F14" s="2">
        <f t="shared" si="3"/>
        <v>88</v>
      </c>
      <c r="G14" s="2">
        <f t="shared" si="4"/>
        <v>476</v>
      </c>
      <c r="H14" s="2">
        <f t="shared" si="4"/>
        <v>384</v>
      </c>
      <c r="I14" s="2">
        <f t="shared" si="4"/>
        <v>26</v>
      </c>
      <c r="J14" s="2">
        <f t="shared" si="4"/>
        <v>3</v>
      </c>
      <c r="K14" s="2">
        <f t="shared" si="4"/>
        <v>63</v>
      </c>
      <c r="L14" s="2">
        <v>339</v>
      </c>
      <c r="M14" s="2">
        <v>291</v>
      </c>
      <c r="N14" s="2">
        <v>16</v>
      </c>
      <c r="O14" s="2">
        <v>7</v>
      </c>
      <c r="P14" s="2">
        <f t="shared" si="5"/>
        <v>25</v>
      </c>
    </row>
    <row r="15" spans="1:16" x14ac:dyDescent="0.4">
      <c r="A15" s="2" t="s">
        <v>181</v>
      </c>
      <c r="B15" s="2">
        <v>1022</v>
      </c>
      <c r="C15" s="2">
        <v>875</v>
      </c>
      <c r="D15" s="2">
        <v>97</v>
      </c>
      <c r="E15" s="2">
        <v>1</v>
      </c>
      <c r="F15" s="2">
        <f t="shared" si="3"/>
        <v>49</v>
      </c>
      <c r="G15" s="2">
        <f t="shared" si="4"/>
        <v>686</v>
      </c>
      <c r="H15" s="2">
        <f t="shared" si="4"/>
        <v>590</v>
      </c>
      <c r="I15" s="2">
        <f t="shared" si="4"/>
        <v>57</v>
      </c>
      <c r="J15" s="2">
        <f t="shared" si="4"/>
        <v>1</v>
      </c>
      <c r="K15" s="2">
        <f t="shared" si="4"/>
        <v>38</v>
      </c>
      <c r="L15" s="2">
        <v>336</v>
      </c>
      <c r="M15" s="2">
        <v>285</v>
      </c>
      <c r="N15" s="2">
        <v>40</v>
      </c>
      <c r="O15" s="2">
        <v>0</v>
      </c>
      <c r="P15" s="2">
        <f t="shared" si="5"/>
        <v>11</v>
      </c>
    </row>
    <row r="16" spans="1:16" x14ac:dyDescent="0.4">
      <c r="A16" s="2" t="s">
        <v>512</v>
      </c>
      <c r="B16" s="2">
        <v>7485</v>
      </c>
      <c r="C16" s="2">
        <v>5245</v>
      </c>
      <c r="D16" s="2">
        <v>625</v>
      </c>
      <c r="E16" s="2">
        <v>314</v>
      </c>
      <c r="F16" s="2">
        <f t="shared" si="3"/>
        <v>1301</v>
      </c>
      <c r="G16" s="2">
        <f t="shared" si="4"/>
        <v>4057</v>
      </c>
      <c r="H16" s="2">
        <f t="shared" si="4"/>
        <v>2831</v>
      </c>
      <c r="I16" s="2">
        <f t="shared" si="4"/>
        <v>360</v>
      </c>
      <c r="J16" s="2">
        <f t="shared" si="4"/>
        <v>176</v>
      </c>
      <c r="K16" s="2">
        <f t="shared" si="4"/>
        <v>690</v>
      </c>
      <c r="L16" s="2">
        <v>3428</v>
      </c>
      <c r="M16" s="2">
        <v>2414</v>
      </c>
      <c r="N16" s="2">
        <v>265</v>
      </c>
      <c r="O16" s="2">
        <v>138</v>
      </c>
      <c r="P16" s="2">
        <f t="shared" si="5"/>
        <v>611</v>
      </c>
    </row>
    <row r="17" spans="1:16" x14ac:dyDescent="0.4">
      <c r="A17" s="6" t="s">
        <v>508</v>
      </c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</row>
  </sheetData>
  <mergeCells count="3">
    <mergeCell ref="B2:F2"/>
    <mergeCell ref="G2:K2"/>
    <mergeCell ref="L2:P2"/>
  </mergeCells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668FCE-CAD4-4483-8114-F14B7828B7A7}">
  <sheetPr>
    <tabColor rgb="FFC00000"/>
  </sheetPr>
  <dimension ref="A1:P22"/>
  <sheetViews>
    <sheetView view="pageBreakPreview" zoomScale="125" zoomScaleNormal="100" zoomScaleSheetLayoutView="125" workbookViewId="0">
      <selection activeCell="B3" sqref="B3:P3"/>
    </sheetView>
  </sheetViews>
  <sheetFormatPr defaultColWidth="8.89453125" defaultRowHeight="9" x14ac:dyDescent="0.35"/>
  <cols>
    <col min="1" max="1" width="33.3125" style="13" customWidth="1"/>
    <col min="2" max="16" width="3.7890625" style="13" customWidth="1"/>
    <col min="17" max="16384" width="8.89453125" style="13"/>
  </cols>
  <sheetData>
    <row r="1" spans="1:16" x14ac:dyDescent="0.35">
      <c r="A1" s="13" t="s">
        <v>544</v>
      </c>
    </row>
    <row r="2" spans="1:16" x14ac:dyDescent="0.35">
      <c r="A2" s="14"/>
      <c r="B2" s="23" t="s">
        <v>21</v>
      </c>
      <c r="C2" s="23"/>
      <c r="D2" s="23"/>
      <c r="E2" s="23"/>
      <c r="F2" s="23"/>
      <c r="G2" s="23" t="s">
        <v>510</v>
      </c>
      <c r="H2" s="23"/>
      <c r="I2" s="23"/>
      <c r="J2" s="23"/>
      <c r="K2" s="23"/>
      <c r="L2" s="23" t="s">
        <v>509</v>
      </c>
      <c r="M2" s="23"/>
      <c r="N2" s="23"/>
      <c r="O2" s="23"/>
      <c r="P2" s="24"/>
    </row>
    <row r="3" spans="1:16" x14ac:dyDescent="0.35">
      <c r="A3" s="15" t="s">
        <v>480</v>
      </c>
      <c r="B3" s="11" t="s">
        <v>21</v>
      </c>
      <c r="C3" s="11" t="s">
        <v>48</v>
      </c>
      <c r="D3" s="11" t="s">
        <v>522</v>
      </c>
      <c r="E3" s="11" t="s">
        <v>518</v>
      </c>
      <c r="F3" s="11" t="s">
        <v>495</v>
      </c>
      <c r="G3" s="11" t="s">
        <v>21</v>
      </c>
      <c r="H3" s="11" t="s">
        <v>48</v>
      </c>
      <c r="I3" s="11" t="s">
        <v>522</v>
      </c>
      <c r="J3" s="11" t="s">
        <v>518</v>
      </c>
      <c r="K3" s="11" t="s">
        <v>495</v>
      </c>
      <c r="L3" s="11" t="s">
        <v>21</v>
      </c>
      <c r="M3" s="11" t="s">
        <v>48</v>
      </c>
      <c r="N3" s="11" t="s">
        <v>522</v>
      </c>
      <c r="O3" s="11" t="s">
        <v>518</v>
      </c>
      <c r="P3" s="12" t="s">
        <v>495</v>
      </c>
    </row>
    <row r="4" spans="1:16" x14ac:dyDescent="0.35">
      <c r="A4" s="13" t="s">
        <v>182</v>
      </c>
      <c r="B4" s="13">
        <v>9254</v>
      </c>
      <c r="C4" s="13">
        <v>6728</v>
      </c>
      <c r="D4" s="13">
        <v>763</v>
      </c>
      <c r="E4" s="13">
        <v>325</v>
      </c>
      <c r="F4" s="13">
        <f>B4-C4-D4-E4</f>
        <v>1438</v>
      </c>
      <c r="G4" s="13">
        <f t="shared" ref="G4:K8" si="0">B4-L4</f>
        <v>5151</v>
      </c>
      <c r="H4" s="13">
        <f t="shared" si="0"/>
        <v>3738</v>
      </c>
      <c r="I4" s="13">
        <f t="shared" si="0"/>
        <v>763</v>
      </c>
      <c r="J4" s="13">
        <f t="shared" si="0"/>
        <v>180</v>
      </c>
      <c r="K4" s="13">
        <f t="shared" si="0"/>
        <v>470</v>
      </c>
      <c r="L4" s="13">
        <v>4103</v>
      </c>
      <c r="M4" s="13">
        <v>2990</v>
      </c>
      <c r="N4" s="13">
        <v>0</v>
      </c>
      <c r="O4" s="13">
        <v>145</v>
      </c>
      <c r="P4" s="13">
        <f>L4-M4-N4-O4</f>
        <v>968</v>
      </c>
    </row>
    <row r="5" spans="1:16" x14ac:dyDescent="0.35">
      <c r="A5" s="13" t="s">
        <v>183</v>
      </c>
      <c r="B5" s="13">
        <v>152</v>
      </c>
      <c r="C5" s="13">
        <v>127</v>
      </c>
      <c r="D5" s="13">
        <v>4</v>
      </c>
      <c r="E5" s="13">
        <v>1</v>
      </c>
      <c r="F5" s="13">
        <f t="shared" ref="F5:F14" si="1">B5-C5-D5-E5</f>
        <v>20</v>
      </c>
      <c r="G5" s="13">
        <f t="shared" si="0"/>
        <v>83</v>
      </c>
      <c r="H5" s="13">
        <f t="shared" si="0"/>
        <v>65</v>
      </c>
      <c r="I5" s="13">
        <f t="shared" si="0"/>
        <v>4</v>
      </c>
      <c r="J5" s="13">
        <f t="shared" si="0"/>
        <v>1</v>
      </c>
      <c r="K5" s="13">
        <f t="shared" si="0"/>
        <v>13</v>
      </c>
      <c r="L5" s="13">
        <v>69</v>
      </c>
      <c r="M5" s="13">
        <v>62</v>
      </c>
      <c r="N5" s="13">
        <v>0</v>
      </c>
      <c r="O5" s="13">
        <v>0</v>
      </c>
      <c r="P5" s="13">
        <f t="shared" ref="P5:P8" si="2">L5-M5-N5-O5</f>
        <v>7</v>
      </c>
    </row>
    <row r="6" spans="1:16" x14ac:dyDescent="0.35">
      <c r="A6" s="13" t="s">
        <v>184</v>
      </c>
      <c r="B6" s="13">
        <v>94</v>
      </c>
      <c r="C6" s="13">
        <v>69</v>
      </c>
      <c r="D6" s="13">
        <v>4</v>
      </c>
      <c r="E6" s="13">
        <v>1</v>
      </c>
      <c r="F6" s="13">
        <f t="shared" si="1"/>
        <v>20</v>
      </c>
      <c r="G6" s="13">
        <f t="shared" si="0"/>
        <v>54</v>
      </c>
      <c r="H6" s="13">
        <f t="shared" si="0"/>
        <v>36</v>
      </c>
      <c r="I6" s="13">
        <f t="shared" si="0"/>
        <v>4</v>
      </c>
      <c r="J6" s="13">
        <f t="shared" si="0"/>
        <v>1</v>
      </c>
      <c r="K6" s="13">
        <f t="shared" si="0"/>
        <v>13</v>
      </c>
      <c r="L6" s="13">
        <v>40</v>
      </c>
      <c r="M6" s="13">
        <v>33</v>
      </c>
      <c r="N6" s="13">
        <v>0</v>
      </c>
      <c r="O6" s="13">
        <v>0</v>
      </c>
      <c r="P6" s="13">
        <f t="shared" si="2"/>
        <v>7</v>
      </c>
    </row>
    <row r="7" spans="1:16" x14ac:dyDescent="0.35">
      <c r="A7" s="13" t="s">
        <v>185</v>
      </c>
      <c r="B7" s="13">
        <v>16</v>
      </c>
      <c r="C7" s="13">
        <v>15</v>
      </c>
      <c r="D7" s="13">
        <v>0</v>
      </c>
      <c r="E7" s="13">
        <v>0</v>
      </c>
      <c r="F7" s="13">
        <f t="shared" si="1"/>
        <v>1</v>
      </c>
      <c r="G7" s="13">
        <f t="shared" si="0"/>
        <v>10</v>
      </c>
      <c r="H7" s="13">
        <f t="shared" si="0"/>
        <v>9</v>
      </c>
      <c r="I7" s="13">
        <f t="shared" si="0"/>
        <v>0</v>
      </c>
      <c r="J7" s="13">
        <f t="shared" si="0"/>
        <v>0</v>
      </c>
      <c r="K7" s="13">
        <f t="shared" si="0"/>
        <v>1</v>
      </c>
      <c r="L7" s="13">
        <v>6</v>
      </c>
      <c r="M7" s="13">
        <v>6</v>
      </c>
      <c r="N7" s="13">
        <v>0</v>
      </c>
      <c r="O7" s="13">
        <v>0</v>
      </c>
      <c r="P7" s="13">
        <f t="shared" si="2"/>
        <v>0</v>
      </c>
    </row>
    <row r="8" spans="1:16" x14ac:dyDescent="0.35">
      <c r="A8" s="13" t="s">
        <v>186</v>
      </c>
      <c r="B8" s="13">
        <v>108</v>
      </c>
      <c r="C8" s="13">
        <v>94</v>
      </c>
      <c r="D8" s="13">
        <v>3</v>
      </c>
      <c r="E8" s="13">
        <v>0</v>
      </c>
      <c r="F8" s="13">
        <f t="shared" si="1"/>
        <v>11</v>
      </c>
      <c r="G8" s="13">
        <f t="shared" si="0"/>
        <v>59</v>
      </c>
      <c r="H8" s="13">
        <f t="shared" si="0"/>
        <v>50</v>
      </c>
      <c r="I8" s="13">
        <f t="shared" si="0"/>
        <v>3</v>
      </c>
      <c r="J8" s="13">
        <f t="shared" si="0"/>
        <v>0</v>
      </c>
      <c r="K8" s="13">
        <f t="shared" si="0"/>
        <v>6</v>
      </c>
      <c r="L8" s="13">
        <v>49</v>
      </c>
      <c r="M8" s="13">
        <v>44</v>
      </c>
      <c r="N8" s="13">
        <v>0</v>
      </c>
      <c r="O8" s="13">
        <v>0</v>
      </c>
      <c r="P8" s="13">
        <f t="shared" si="2"/>
        <v>5</v>
      </c>
    </row>
    <row r="10" spans="1:16" x14ac:dyDescent="0.35">
      <c r="A10" s="13" t="s">
        <v>187</v>
      </c>
      <c r="B10" s="13">
        <v>330</v>
      </c>
      <c r="C10" s="13">
        <v>209</v>
      </c>
      <c r="D10" s="13">
        <v>15</v>
      </c>
      <c r="E10" s="13">
        <v>12</v>
      </c>
      <c r="F10" s="13">
        <f t="shared" si="1"/>
        <v>94</v>
      </c>
      <c r="G10" s="13">
        <f t="shared" ref="G10:K12" si="3">B10-L10</f>
        <v>176</v>
      </c>
      <c r="H10" s="13">
        <f t="shared" si="3"/>
        <v>114</v>
      </c>
      <c r="I10" s="13">
        <f t="shared" si="3"/>
        <v>15</v>
      </c>
      <c r="J10" s="13">
        <f t="shared" si="3"/>
        <v>8</v>
      </c>
      <c r="K10" s="13">
        <f t="shared" si="3"/>
        <v>39</v>
      </c>
      <c r="L10" s="13">
        <v>154</v>
      </c>
      <c r="M10" s="13">
        <v>95</v>
      </c>
      <c r="N10" s="13">
        <v>0</v>
      </c>
      <c r="O10" s="13">
        <v>4</v>
      </c>
      <c r="P10" s="13">
        <f t="shared" ref="P10:P12" si="4">L10-M10-N10-O10</f>
        <v>55</v>
      </c>
    </row>
    <row r="11" spans="1:16" x14ac:dyDescent="0.35">
      <c r="A11" s="13" t="s">
        <v>185</v>
      </c>
      <c r="B11" s="13">
        <v>109</v>
      </c>
      <c r="C11" s="13">
        <v>77</v>
      </c>
      <c r="D11" s="13">
        <v>3</v>
      </c>
      <c r="E11" s="13">
        <v>5</v>
      </c>
      <c r="F11" s="13">
        <f t="shared" si="1"/>
        <v>24</v>
      </c>
      <c r="G11" s="13">
        <f t="shared" si="3"/>
        <v>69</v>
      </c>
      <c r="H11" s="13">
        <f t="shared" si="3"/>
        <v>49</v>
      </c>
      <c r="I11" s="13">
        <f t="shared" si="3"/>
        <v>3</v>
      </c>
      <c r="J11" s="13">
        <f t="shared" si="3"/>
        <v>3</v>
      </c>
      <c r="K11" s="13">
        <f t="shared" si="3"/>
        <v>14</v>
      </c>
      <c r="L11" s="13">
        <v>40</v>
      </c>
      <c r="M11" s="13">
        <v>28</v>
      </c>
      <c r="N11" s="13">
        <v>0</v>
      </c>
      <c r="O11" s="13">
        <v>2</v>
      </c>
      <c r="P11" s="13">
        <f t="shared" si="4"/>
        <v>10</v>
      </c>
    </row>
    <row r="12" spans="1:16" x14ac:dyDescent="0.35">
      <c r="A12" s="13" t="s">
        <v>188</v>
      </c>
      <c r="B12" s="13">
        <v>177</v>
      </c>
      <c r="C12" s="13">
        <v>113</v>
      </c>
      <c r="D12" s="13">
        <v>9</v>
      </c>
      <c r="E12" s="13">
        <v>1</v>
      </c>
      <c r="F12" s="13">
        <f t="shared" si="1"/>
        <v>54</v>
      </c>
      <c r="G12" s="13">
        <f t="shared" si="3"/>
        <v>90</v>
      </c>
      <c r="H12" s="13">
        <f t="shared" si="3"/>
        <v>57</v>
      </c>
      <c r="I12" s="13">
        <f t="shared" si="3"/>
        <v>9</v>
      </c>
      <c r="J12" s="13">
        <f t="shared" si="3"/>
        <v>1</v>
      </c>
      <c r="K12" s="13">
        <f t="shared" si="3"/>
        <v>23</v>
      </c>
      <c r="L12" s="13">
        <v>87</v>
      </c>
      <c r="M12" s="13">
        <v>56</v>
      </c>
      <c r="N12" s="13">
        <v>0</v>
      </c>
      <c r="O12" s="13">
        <v>0</v>
      </c>
      <c r="P12" s="13">
        <f t="shared" si="4"/>
        <v>31</v>
      </c>
    </row>
    <row r="14" spans="1:16" x14ac:dyDescent="0.35">
      <c r="A14" s="13" t="s">
        <v>189</v>
      </c>
      <c r="B14" s="13">
        <v>8924</v>
      </c>
      <c r="C14" s="13">
        <v>6519</v>
      </c>
      <c r="D14" s="13">
        <v>748</v>
      </c>
      <c r="E14" s="13">
        <v>313</v>
      </c>
      <c r="F14" s="13">
        <f t="shared" si="1"/>
        <v>1344</v>
      </c>
      <c r="G14" s="13">
        <f t="shared" ref="G14:K15" si="5">B14-L14</f>
        <v>4975</v>
      </c>
      <c r="H14" s="13">
        <f t="shared" si="5"/>
        <v>3624</v>
      </c>
      <c r="I14" s="13">
        <f t="shared" si="5"/>
        <v>748</v>
      </c>
      <c r="J14" s="13">
        <f t="shared" si="5"/>
        <v>172</v>
      </c>
      <c r="K14" s="13">
        <f t="shared" si="5"/>
        <v>431</v>
      </c>
      <c r="L14" s="13">
        <v>3949</v>
      </c>
      <c r="M14" s="13">
        <v>2895</v>
      </c>
      <c r="N14" s="13">
        <v>0</v>
      </c>
      <c r="O14" s="13">
        <v>141</v>
      </c>
      <c r="P14" s="13">
        <f t="shared" ref="P14" si="6">L14-M14-N14-O14</f>
        <v>913</v>
      </c>
    </row>
    <row r="15" spans="1:16" x14ac:dyDescent="0.35">
      <c r="A15" s="13" t="s">
        <v>185</v>
      </c>
      <c r="B15" s="13">
        <v>5867</v>
      </c>
      <c r="C15" s="13">
        <v>4649</v>
      </c>
      <c r="D15" s="13">
        <v>497</v>
      </c>
      <c r="E15" s="13">
        <v>137</v>
      </c>
      <c r="F15" s="13">
        <f>B15-C15-D15-E15</f>
        <v>584</v>
      </c>
      <c r="G15" s="13">
        <f t="shared" si="5"/>
        <v>3689</v>
      </c>
      <c r="H15" s="13">
        <f t="shared" si="5"/>
        <v>2859</v>
      </c>
      <c r="I15" s="13">
        <f t="shared" si="5"/>
        <v>497</v>
      </c>
      <c r="J15" s="13">
        <f t="shared" si="5"/>
        <v>89</v>
      </c>
      <c r="K15" s="13">
        <f t="shared" si="5"/>
        <v>244</v>
      </c>
      <c r="L15" s="13">
        <v>2178</v>
      </c>
      <c r="M15" s="13">
        <v>1790</v>
      </c>
      <c r="N15" s="13">
        <v>0</v>
      </c>
      <c r="O15" s="13">
        <v>48</v>
      </c>
      <c r="P15" s="13">
        <f>L15-M15-N15-O15</f>
        <v>340</v>
      </c>
    </row>
    <row r="18" spans="1:16" x14ac:dyDescent="0.35">
      <c r="A18" s="13" t="s">
        <v>190</v>
      </c>
      <c r="B18" s="13">
        <v>915</v>
      </c>
      <c r="C18" s="13">
        <v>455</v>
      </c>
      <c r="D18" s="13">
        <v>76</v>
      </c>
      <c r="E18" s="13">
        <v>72</v>
      </c>
      <c r="F18" s="13">
        <f t="shared" ref="F18:F21" si="7">B18-C18-D18-E18</f>
        <v>312</v>
      </c>
      <c r="G18" s="13">
        <f t="shared" ref="G18:K21" si="8">B18-L18</f>
        <v>395</v>
      </c>
      <c r="H18" s="13">
        <f t="shared" si="8"/>
        <v>188</v>
      </c>
      <c r="I18" s="13">
        <f t="shared" si="8"/>
        <v>31</v>
      </c>
      <c r="J18" s="13">
        <f t="shared" si="8"/>
        <v>27</v>
      </c>
      <c r="K18" s="13">
        <f t="shared" si="8"/>
        <v>149</v>
      </c>
      <c r="L18" s="13">
        <v>520</v>
      </c>
      <c r="M18" s="13">
        <v>267</v>
      </c>
      <c r="N18" s="13">
        <v>45</v>
      </c>
      <c r="O18" s="13">
        <v>45</v>
      </c>
      <c r="P18" s="13">
        <f t="shared" ref="P18:P21" si="9">L18-M18-N18-O18</f>
        <v>163</v>
      </c>
    </row>
    <row r="19" spans="1:16" x14ac:dyDescent="0.35">
      <c r="A19" s="13" t="s">
        <v>183</v>
      </c>
      <c r="B19" s="13">
        <v>136</v>
      </c>
      <c r="C19" s="13">
        <v>93</v>
      </c>
      <c r="D19" s="13">
        <v>5</v>
      </c>
      <c r="E19" s="13">
        <v>6</v>
      </c>
      <c r="F19" s="13">
        <f t="shared" si="7"/>
        <v>32</v>
      </c>
      <c r="G19" s="13">
        <f t="shared" si="8"/>
        <v>41</v>
      </c>
      <c r="H19" s="13">
        <f t="shared" si="8"/>
        <v>22</v>
      </c>
      <c r="I19" s="13">
        <f t="shared" si="8"/>
        <v>2</v>
      </c>
      <c r="J19" s="13">
        <f t="shared" si="8"/>
        <v>2</v>
      </c>
      <c r="K19" s="13">
        <f t="shared" si="8"/>
        <v>15</v>
      </c>
      <c r="L19" s="13">
        <v>95</v>
      </c>
      <c r="M19" s="13">
        <v>71</v>
      </c>
      <c r="N19" s="13">
        <v>3</v>
      </c>
      <c r="O19" s="13">
        <v>4</v>
      </c>
      <c r="P19" s="13">
        <f t="shared" si="9"/>
        <v>17</v>
      </c>
    </row>
    <row r="20" spans="1:16" x14ac:dyDescent="0.35">
      <c r="A20" s="13" t="s">
        <v>184</v>
      </c>
      <c r="B20" s="13">
        <v>129</v>
      </c>
      <c r="C20" s="13">
        <v>87</v>
      </c>
      <c r="D20" s="13">
        <v>5</v>
      </c>
      <c r="E20" s="13">
        <v>5</v>
      </c>
      <c r="F20" s="13">
        <f t="shared" si="7"/>
        <v>32</v>
      </c>
      <c r="G20" s="13">
        <f t="shared" si="8"/>
        <v>37</v>
      </c>
      <c r="H20" s="13">
        <f t="shared" si="8"/>
        <v>19</v>
      </c>
      <c r="I20" s="13">
        <f t="shared" si="8"/>
        <v>2</v>
      </c>
      <c r="J20" s="13">
        <f t="shared" si="8"/>
        <v>1</v>
      </c>
      <c r="K20" s="13">
        <f t="shared" si="8"/>
        <v>15</v>
      </c>
      <c r="L20" s="13">
        <v>92</v>
      </c>
      <c r="M20" s="13">
        <v>68</v>
      </c>
      <c r="N20" s="13">
        <v>3</v>
      </c>
      <c r="O20" s="13">
        <v>4</v>
      </c>
      <c r="P20" s="13">
        <f t="shared" si="9"/>
        <v>17</v>
      </c>
    </row>
    <row r="21" spans="1:16" x14ac:dyDescent="0.35">
      <c r="A21" s="13" t="s">
        <v>186</v>
      </c>
      <c r="B21" s="13">
        <v>90</v>
      </c>
      <c r="C21" s="13">
        <v>64</v>
      </c>
      <c r="D21" s="13">
        <v>4</v>
      </c>
      <c r="E21" s="13">
        <v>6</v>
      </c>
      <c r="F21" s="13">
        <f t="shared" si="7"/>
        <v>16</v>
      </c>
      <c r="G21" s="13">
        <f t="shared" si="8"/>
        <v>28</v>
      </c>
      <c r="H21" s="13">
        <f t="shared" si="8"/>
        <v>14</v>
      </c>
      <c r="I21" s="13">
        <f t="shared" si="8"/>
        <v>2</v>
      </c>
      <c r="J21" s="13">
        <f t="shared" si="8"/>
        <v>2</v>
      </c>
      <c r="K21" s="13">
        <f t="shared" si="8"/>
        <v>10</v>
      </c>
      <c r="L21" s="13">
        <v>62</v>
      </c>
      <c r="M21" s="13">
        <v>50</v>
      </c>
      <c r="N21" s="13">
        <v>2</v>
      </c>
      <c r="O21" s="13">
        <v>4</v>
      </c>
      <c r="P21" s="13">
        <f t="shared" si="9"/>
        <v>6</v>
      </c>
    </row>
    <row r="22" spans="1:16" x14ac:dyDescent="0.35">
      <c r="A22" s="16" t="s">
        <v>508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</row>
  </sheetData>
  <mergeCells count="3">
    <mergeCell ref="B2:F2"/>
    <mergeCell ref="G2:K2"/>
    <mergeCell ref="L2:P2"/>
  </mergeCells>
  <pageMargins left="0.7" right="0.7" top="0.75" bottom="0.75" header="0.3" footer="0.3"/>
  <pageSetup scale="9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DD5F5D-FFF9-4DE8-AC58-8975B41D975D}">
  <dimension ref="A1:F62"/>
  <sheetViews>
    <sheetView view="pageBreakPreview" zoomScale="125" zoomScaleNormal="100" zoomScaleSheetLayoutView="125" workbookViewId="0">
      <selection activeCell="B2" sqref="B2:P2"/>
    </sheetView>
  </sheetViews>
  <sheetFormatPr defaultColWidth="8.89453125" defaultRowHeight="10.5" x14ac:dyDescent="0.4"/>
  <cols>
    <col min="1" max="1" width="33.3125" style="2" customWidth="1"/>
    <col min="2" max="16384" width="8.89453125" style="2"/>
  </cols>
  <sheetData>
    <row r="1" spans="1:6" x14ac:dyDescent="0.4">
      <c r="A1" s="2" t="s">
        <v>545</v>
      </c>
    </row>
    <row r="2" spans="1:6" x14ac:dyDescent="0.4">
      <c r="A2" s="3" t="s">
        <v>481</v>
      </c>
      <c r="B2" s="4" t="s">
        <v>21</v>
      </c>
      <c r="C2" s="4" t="s">
        <v>492</v>
      </c>
      <c r="D2" s="4" t="s">
        <v>493</v>
      </c>
      <c r="E2" s="4" t="s">
        <v>494</v>
      </c>
      <c r="F2" s="5" t="s">
        <v>495</v>
      </c>
    </row>
    <row r="3" spans="1:6" x14ac:dyDescent="0.4">
      <c r="A3" s="2" t="s">
        <v>191</v>
      </c>
      <c r="B3" s="2">
        <f>SUM(B4:B6)</f>
        <v>10238</v>
      </c>
      <c r="C3" s="2">
        <f>SUM(C4:C6)</f>
        <v>7251</v>
      </c>
      <c r="D3" s="2">
        <f>SUM(D4:D6)</f>
        <v>840</v>
      </c>
      <c r="E3" s="2">
        <f>SUM(E4:E6)</f>
        <v>402</v>
      </c>
      <c r="F3" s="2">
        <f>B3-C3-D3-E3</f>
        <v>1745</v>
      </c>
    </row>
    <row r="4" spans="1:6" x14ac:dyDescent="0.4">
      <c r="A4" s="2" t="s">
        <v>192</v>
      </c>
      <c r="B4" s="2">
        <v>2</v>
      </c>
      <c r="C4" s="2">
        <v>1</v>
      </c>
      <c r="D4" s="2">
        <v>1</v>
      </c>
      <c r="E4" s="2">
        <v>0</v>
      </c>
      <c r="F4" s="2">
        <f t="shared" ref="F4:F9" si="0">B4-C4-D4-E4</f>
        <v>0</v>
      </c>
    </row>
    <row r="5" spans="1:6" x14ac:dyDescent="0.4">
      <c r="A5" s="2" t="s">
        <v>193</v>
      </c>
      <c r="B5" s="2">
        <v>49</v>
      </c>
      <c r="C5" s="2">
        <v>42</v>
      </c>
      <c r="D5" s="2">
        <v>3</v>
      </c>
      <c r="E5" s="2">
        <v>0</v>
      </c>
      <c r="F5" s="2">
        <f t="shared" si="0"/>
        <v>4</v>
      </c>
    </row>
    <row r="6" spans="1:6" x14ac:dyDescent="0.4">
      <c r="A6" s="2" t="s">
        <v>194</v>
      </c>
      <c r="B6" s="2">
        <f>SUM(B7:B9)</f>
        <v>10187</v>
      </c>
      <c r="C6" s="2">
        <f>SUM(C7:C9)</f>
        <v>7208</v>
      </c>
      <c r="D6" s="2">
        <f>SUM(D7:D9)</f>
        <v>836</v>
      </c>
      <c r="E6" s="2">
        <f>SUM(E7:E9)</f>
        <v>402</v>
      </c>
      <c r="F6" s="2">
        <f t="shared" si="0"/>
        <v>1741</v>
      </c>
    </row>
    <row r="7" spans="1:6" x14ac:dyDescent="0.4">
      <c r="A7" s="2" t="s">
        <v>195</v>
      </c>
      <c r="B7" s="2">
        <v>2</v>
      </c>
      <c r="C7" s="2">
        <v>2</v>
      </c>
      <c r="D7" s="2">
        <v>0</v>
      </c>
      <c r="E7" s="2">
        <v>0</v>
      </c>
      <c r="F7" s="2">
        <f t="shared" si="0"/>
        <v>0</v>
      </c>
    </row>
    <row r="8" spans="1:6" x14ac:dyDescent="0.4">
      <c r="A8" s="2" t="s">
        <v>196</v>
      </c>
      <c r="B8" s="2">
        <v>7</v>
      </c>
      <c r="C8" s="2">
        <v>5</v>
      </c>
      <c r="D8" s="2">
        <v>1</v>
      </c>
      <c r="E8" s="2">
        <v>0</v>
      </c>
      <c r="F8" s="2">
        <f t="shared" si="0"/>
        <v>1</v>
      </c>
    </row>
    <row r="9" spans="1:6" x14ac:dyDescent="0.4">
      <c r="A9" s="2" t="s">
        <v>197</v>
      </c>
      <c r="B9" s="2">
        <v>10178</v>
      </c>
      <c r="C9" s="2">
        <v>7201</v>
      </c>
      <c r="D9" s="2">
        <v>835</v>
      </c>
      <c r="E9" s="2">
        <v>402</v>
      </c>
      <c r="F9" s="2">
        <f t="shared" si="0"/>
        <v>1740</v>
      </c>
    </row>
    <row r="11" spans="1:6" x14ac:dyDescent="0.4">
      <c r="A11" s="2" t="s">
        <v>198</v>
      </c>
    </row>
    <row r="13" spans="1:6" x14ac:dyDescent="0.4">
      <c r="A13" s="2" t="s">
        <v>199</v>
      </c>
      <c r="B13" s="2">
        <f>SUM(B14:B24)-B15-B16</f>
        <v>49</v>
      </c>
      <c r="C13" s="2">
        <f>SUM(C14:C24)-C15-C16</f>
        <v>42</v>
      </c>
      <c r="D13" s="2">
        <f>SUM(D14:D24)-D15-D16</f>
        <v>3</v>
      </c>
      <c r="E13" s="2">
        <f>SUM(E14:E24)-E15-E16</f>
        <v>0</v>
      </c>
      <c r="F13" s="2">
        <f t="shared" ref="F13:F24" si="1">B13-C13-D13-E13</f>
        <v>4</v>
      </c>
    </row>
    <row r="14" spans="1:6" x14ac:dyDescent="0.4">
      <c r="A14" s="2" t="s">
        <v>200</v>
      </c>
      <c r="B14" s="2">
        <v>8</v>
      </c>
      <c r="C14" s="2">
        <v>4</v>
      </c>
      <c r="D14" s="2">
        <v>1</v>
      </c>
      <c r="E14" s="2">
        <f t="shared" ref="E14:E24" si="2">SUM(E15:E25)-E16-E17</f>
        <v>0</v>
      </c>
      <c r="F14" s="2">
        <f t="shared" si="1"/>
        <v>3</v>
      </c>
    </row>
    <row r="15" spans="1:6" x14ac:dyDescent="0.4">
      <c r="A15" s="2" t="s">
        <v>201</v>
      </c>
      <c r="B15" s="2">
        <v>3</v>
      </c>
      <c r="C15" s="2">
        <v>2</v>
      </c>
      <c r="D15" s="2">
        <v>0</v>
      </c>
      <c r="E15" s="2">
        <f t="shared" si="2"/>
        <v>0</v>
      </c>
      <c r="F15" s="2">
        <f t="shared" si="1"/>
        <v>1</v>
      </c>
    </row>
    <row r="16" spans="1:6" x14ac:dyDescent="0.4">
      <c r="A16" s="2" t="s">
        <v>202</v>
      </c>
      <c r="B16" s="2">
        <v>2</v>
      </c>
      <c r="C16" s="2">
        <v>2</v>
      </c>
      <c r="D16" s="2">
        <v>0</v>
      </c>
      <c r="E16" s="2">
        <f t="shared" si="2"/>
        <v>0</v>
      </c>
      <c r="F16" s="2">
        <f t="shared" si="1"/>
        <v>0</v>
      </c>
    </row>
    <row r="17" spans="1:6" x14ac:dyDescent="0.4">
      <c r="A17" s="2" t="s">
        <v>203</v>
      </c>
      <c r="B17" s="2">
        <v>25</v>
      </c>
      <c r="C17" s="2">
        <v>23</v>
      </c>
      <c r="D17" s="2">
        <v>1</v>
      </c>
      <c r="E17" s="2">
        <f t="shared" si="2"/>
        <v>0</v>
      </c>
      <c r="F17" s="2">
        <f t="shared" si="1"/>
        <v>1</v>
      </c>
    </row>
    <row r="18" spans="1:6" x14ac:dyDescent="0.4">
      <c r="A18" s="2" t="s">
        <v>204</v>
      </c>
      <c r="B18" s="2">
        <v>1</v>
      </c>
      <c r="C18" s="2">
        <v>1</v>
      </c>
      <c r="D18" s="2">
        <v>0</v>
      </c>
      <c r="E18" s="2">
        <f t="shared" si="2"/>
        <v>0</v>
      </c>
      <c r="F18" s="2">
        <f t="shared" si="1"/>
        <v>0</v>
      </c>
    </row>
    <row r="19" spans="1:6" x14ac:dyDescent="0.4">
      <c r="A19" s="2" t="s">
        <v>205</v>
      </c>
      <c r="B19" s="2">
        <v>6</v>
      </c>
      <c r="C19" s="2">
        <v>6</v>
      </c>
      <c r="D19" s="2">
        <v>0</v>
      </c>
      <c r="E19" s="2">
        <f t="shared" si="2"/>
        <v>0</v>
      </c>
      <c r="F19" s="2">
        <f t="shared" si="1"/>
        <v>0</v>
      </c>
    </row>
    <row r="20" spans="1:6" x14ac:dyDescent="0.4">
      <c r="A20" s="2" t="s">
        <v>206</v>
      </c>
      <c r="B20" s="2">
        <v>2</v>
      </c>
      <c r="C20" s="2">
        <v>1</v>
      </c>
      <c r="D20" s="2">
        <v>1</v>
      </c>
      <c r="E20" s="2">
        <f t="shared" si="2"/>
        <v>0</v>
      </c>
      <c r="F20" s="2">
        <f t="shared" si="1"/>
        <v>0</v>
      </c>
    </row>
    <row r="21" spans="1:6" x14ac:dyDescent="0.4">
      <c r="A21" s="2" t="s">
        <v>207</v>
      </c>
      <c r="B21" s="2">
        <v>1</v>
      </c>
      <c r="C21" s="2">
        <v>1</v>
      </c>
      <c r="D21" s="2">
        <v>0</v>
      </c>
      <c r="E21" s="2">
        <f t="shared" si="2"/>
        <v>0</v>
      </c>
      <c r="F21" s="2">
        <f t="shared" si="1"/>
        <v>0</v>
      </c>
    </row>
    <row r="22" spans="1:6" x14ac:dyDescent="0.4">
      <c r="A22" s="2" t="s">
        <v>208</v>
      </c>
      <c r="B22" s="2">
        <v>3</v>
      </c>
      <c r="C22" s="2">
        <v>3</v>
      </c>
      <c r="D22" s="2">
        <v>0</v>
      </c>
      <c r="E22" s="2">
        <f t="shared" si="2"/>
        <v>0</v>
      </c>
      <c r="F22" s="2">
        <f t="shared" si="1"/>
        <v>0</v>
      </c>
    </row>
    <row r="23" spans="1:6" x14ac:dyDescent="0.4">
      <c r="A23" s="2" t="s">
        <v>208</v>
      </c>
      <c r="B23" s="2">
        <v>0</v>
      </c>
      <c r="C23" s="2">
        <v>0</v>
      </c>
      <c r="D23" s="2">
        <v>0</v>
      </c>
      <c r="E23" s="2">
        <f t="shared" si="2"/>
        <v>0</v>
      </c>
      <c r="F23" s="2">
        <f t="shared" si="1"/>
        <v>0</v>
      </c>
    </row>
    <row r="24" spans="1:6" x14ac:dyDescent="0.4">
      <c r="A24" s="2" t="s">
        <v>209</v>
      </c>
      <c r="B24" s="2">
        <v>3</v>
      </c>
      <c r="C24" s="2">
        <v>3</v>
      </c>
      <c r="D24" s="2">
        <v>0</v>
      </c>
      <c r="E24" s="2">
        <f t="shared" si="2"/>
        <v>0</v>
      </c>
      <c r="F24" s="2">
        <f t="shared" si="1"/>
        <v>0</v>
      </c>
    </row>
    <row r="26" spans="1:6" x14ac:dyDescent="0.4">
      <c r="A26" s="2" t="s">
        <v>210</v>
      </c>
    </row>
    <row r="28" spans="1:6" x14ac:dyDescent="0.4">
      <c r="A28" s="2" t="s">
        <v>211</v>
      </c>
      <c r="B28" s="2">
        <f>SUM(B29:B32)</f>
        <v>49</v>
      </c>
      <c r="C28" s="2">
        <f>SUM(C29:C32)</f>
        <v>42</v>
      </c>
      <c r="D28" s="2">
        <f>SUM(D29:D32)</f>
        <v>3</v>
      </c>
      <c r="E28" s="2">
        <f>SUM(E29:E32)</f>
        <v>0</v>
      </c>
      <c r="F28" s="2">
        <f t="shared" ref="F28:F32" si="3">B28-C28-D28-E28</f>
        <v>4</v>
      </c>
    </row>
    <row r="29" spans="1:6" x14ac:dyDescent="0.4">
      <c r="A29" s="2" t="s">
        <v>212</v>
      </c>
      <c r="B29" s="2">
        <v>1</v>
      </c>
      <c r="C29" s="2">
        <v>0</v>
      </c>
      <c r="D29" s="2">
        <v>0</v>
      </c>
      <c r="E29" s="2">
        <f t="shared" ref="E29:E32" si="4">SUM(E30:E33)</f>
        <v>0</v>
      </c>
      <c r="F29" s="2">
        <f t="shared" si="3"/>
        <v>1</v>
      </c>
    </row>
    <row r="30" spans="1:6" x14ac:dyDescent="0.4">
      <c r="A30" s="2" t="s">
        <v>213</v>
      </c>
      <c r="B30" s="2">
        <v>46</v>
      </c>
      <c r="C30" s="2">
        <v>40</v>
      </c>
      <c r="D30" s="2">
        <v>3</v>
      </c>
      <c r="E30" s="2">
        <f t="shared" si="4"/>
        <v>0</v>
      </c>
      <c r="F30" s="2">
        <f t="shared" si="3"/>
        <v>3</v>
      </c>
    </row>
    <row r="31" spans="1:6" x14ac:dyDescent="0.4">
      <c r="A31" s="2" t="s">
        <v>214</v>
      </c>
      <c r="B31" s="2">
        <v>0</v>
      </c>
      <c r="C31" s="2">
        <v>0</v>
      </c>
      <c r="D31" s="2">
        <v>0</v>
      </c>
      <c r="E31" s="2">
        <f t="shared" si="4"/>
        <v>0</v>
      </c>
      <c r="F31" s="2">
        <f t="shared" si="3"/>
        <v>0</v>
      </c>
    </row>
    <row r="32" spans="1:6" x14ac:dyDescent="0.4">
      <c r="A32" s="2" t="s">
        <v>215</v>
      </c>
      <c r="B32" s="2">
        <v>2</v>
      </c>
      <c r="C32" s="2">
        <v>2</v>
      </c>
      <c r="D32" s="2">
        <v>0</v>
      </c>
      <c r="E32" s="2">
        <f t="shared" si="4"/>
        <v>0</v>
      </c>
      <c r="F32" s="2">
        <f t="shared" si="3"/>
        <v>0</v>
      </c>
    </row>
    <row r="34" spans="1:6" x14ac:dyDescent="0.4">
      <c r="A34" s="2" t="s">
        <v>216</v>
      </c>
    </row>
    <row r="36" spans="1:6" x14ac:dyDescent="0.4">
      <c r="A36" s="2" t="s">
        <v>211</v>
      </c>
      <c r="B36" s="2">
        <f>B37+B38</f>
        <v>49</v>
      </c>
      <c r="C36" s="2">
        <f>C37+C38</f>
        <v>42</v>
      </c>
      <c r="D36" s="2">
        <f>D37+D38</f>
        <v>3</v>
      </c>
      <c r="E36" s="2">
        <f>E37+E38</f>
        <v>0</v>
      </c>
      <c r="F36" s="2">
        <f t="shared" ref="F36:F38" si="5">B36-C36-D36-E36</f>
        <v>4</v>
      </c>
    </row>
    <row r="37" spans="1:6" x14ac:dyDescent="0.4">
      <c r="A37" s="2" t="s">
        <v>217</v>
      </c>
      <c r="B37" s="2">
        <v>6</v>
      </c>
      <c r="C37" s="2">
        <v>5</v>
      </c>
      <c r="D37" s="2">
        <v>1</v>
      </c>
      <c r="E37" s="2">
        <f t="shared" ref="E37:E38" si="6">E38+E39</f>
        <v>0</v>
      </c>
      <c r="F37" s="2">
        <f t="shared" si="5"/>
        <v>0</v>
      </c>
    </row>
    <row r="38" spans="1:6" x14ac:dyDescent="0.4">
      <c r="A38" s="2" t="s">
        <v>218</v>
      </c>
      <c r="B38" s="2">
        <v>43</v>
      </c>
      <c r="C38" s="2">
        <v>37</v>
      </c>
      <c r="D38" s="2">
        <v>2</v>
      </c>
      <c r="E38" s="2">
        <f t="shared" si="6"/>
        <v>0</v>
      </c>
      <c r="F38" s="2">
        <f t="shared" si="5"/>
        <v>4</v>
      </c>
    </row>
    <row r="40" spans="1:6" x14ac:dyDescent="0.4">
      <c r="A40" s="2" t="s">
        <v>219</v>
      </c>
    </row>
    <row r="42" spans="1:6" x14ac:dyDescent="0.4">
      <c r="A42" s="2" t="s">
        <v>220</v>
      </c>
      <c r="B42" s="2">
        <f>B43+B44+B47</f>
        <v>15122</v>
      </c>
      <c r="C42" s="2">
        <f>C43+C44+C47</f>
        <v>10501</v>
      </c>
      <c r="D42" s="2">
        <f>D43+D44+D47</f>
        <v>1234</v>
      </c>
      <c r="E42" s="2">
        <f>E43+E44+E47</f>
        <v>601</v>
      </c>
      <c r="F42" s="2">
        <f t="shared" ref="F42:F47" si="7">B42-C42-D42-E42</f>
        <v>2786</v>
      </c>
    </row>
    <row r="43" spans="1:6" x14ac:dyDescent="0.4">
      <c r="A43" s="2" t="s">
        <v>221</v>
      </c>
      <c r="B43" s="2">
        <v>2</v>
      </c>
      <c r="C43" s="2">
        <v>1</v>
      </c>
      <c r="D43" s="2">
        <v>1</v>
      </c>
      <c r="E43" s="2">
        <v>0</v>
      </c>
      <c r="F43" s="2">
        <f t="shared" si="7"/>
        <v>0</v>
      </c>
    </row>
    <row r="44" spans="1:6" x14ac:dyDescent="0.4">
      <c r="A44" s="2" t="s">
        <v>222</v>
      </c>
      <c r="B44" s="2">
        <v>18</v>
      </c>
      <c r="C44" s="2">
        <v>15</v>
      </c>
      <c r="D44" s="2">
        <v>1</v>
      </c>
      <c r="E44" s="2">
        <v>1</v>
      </c>
      <c r="F44" s="2">
        <f t="shared" si="7"/>
        <v>1</v>
      </c>
    </row>
    <row r="45" spans="1:6" x14ac:dyDescent="0.4">
      <c r="A45" s="2" t="s">
        <v>223</v>
      </c>
      <c r="B45" s="2">
        <v>6</v>
      </c>
      <c r="C45" s="2">
        <v>3</v>
      </c>
      <c r="D45" s="2">
        <v>0</v>
      </c>
      <c r="E45" s="2">
        <v>0</v>
      </c>
      <c r="F45" s="2">
        <f t="shared" si="7"/>
        <v>3</v>
      </c>
    </row>
    <row r="46" spans="1:6" x14ac:dyDescent="0.4">
      <c r="A46" s="2" t="s">
        <v>224</v>
      </c>
      <c r="B46" s="2">
        <v>12</v>
      </c>
      <c r="C46" s="2">
        <v>9</v>
      </c>
      <c r="D46" s="2">
        <v>1</v>
      </c>
      <c r="E46" s="2">
        <v>1</v>
      </c>
      <c r="F46" s="2">
        <f t="shared" si="7"/>
        <v>1</v>
      </c>
    </row>
    <row r="47" spans="1:6" x14ac:dyDescent="0.4">
      <c r="A47" s="2" t="s">
        <v>225</v>
      </c>
      <c r="B47" s="2">
        <v>15102</v>
      </c>
      <c r="C47" s="2">
        <v>10485</v>
      </c>
      <c r="D47" s="2">
        <v>1232</v>
      </c>
      <c r="E47" s="2">
        <v>600</v>
      </c>
      <c r="F47" s="2">
        <f t="shared" si="7"/>
        <v>2785</v>
      </c>
    </row>
    <row r="49" spans="1:6" x14ac:dyDescent="0.4">
      <c r="A49" s="2" t="s">
        <v>66</v>
      </c>
      <c r="B49" s="2">
        <f t="shared" ref="B49" si="8">B42-B56</f>
        <v>8139</v>
      </c>
      <c r="C49" s="2">
        <f t="shared" ref="C49:F54" si="9">C42-C56</f>
        <v>5639</v>
      </c>
      <c r="D49" s="2">
        <f t="shared" si="9"/>
        <v>688</v>
      </c>
      <c r="E49" s="2">
        <f t="shared" si="9"/>
        <v>314</v>
      </c>
      <c r="F49" s="2">
        <f t="shared" si="9"/>
        <v>1498</v>
      </c>
    </row>
    <row r="50" spans="1:6" x14ac:dyDescent="0.4">
      <c r="A50" s="2" t="s">
        <v>221</v>
      </c>
      <c r="B50" s="2">
        <f t="shared" ref="B50" si="10">B43-B57</f>
        <v>2</v>
      </c>
      <c r="C50" s="2">
        <f t="shared" si="9"/>
        <v>1</v>
      </c>
      <c r="D50" s="2">
        <f t="shared" si="9"/>
        <v>1</v>
      </c>
      <c r="E50" s="2">
        <f t="shared" si="9"/>
        <v>0</v>
      </c>
      <c r="F50" s="2">
        <f t="shared" si="9"/>
        <v>0</v>
      </c>
    </row>
    <row r="51" spans="1:6" x14ac:dyDescent="0.4">
      <c r="A51" s="2" t="s">
        <v>222</v>
      </c>
      <c r="B51" s="2">
        <f t="shared" ref="B51" si="11">B44-B58</f>
        <v>9</v>
      </c>
      <c r="C51" s="2">
        <f t="shared" si="9"/>
        <v>8</v>
      </c>
      <c r="D51" s="2">
        <f t="shared" si="9"/>
        <v>0</v>
      </c>
      <c r="E51" s="2">
        <f t="shared" si="9"/>
        <v>1</v>
      </c>
      <c r="F51" s="2">
        <f t="shared" si="9"/>
        <v>0</v>
      </c>
    </row>
    <row r="52" spans="1:6" x14ac:dyDescent="0.4">
      <c r="A52" s="2" t="s">
        <v>223</v>
      </c>
      <c r="B52" s="2">
        <f t="shared" ref="B52" si="12">B45-B59</f>
        <v>3</v>
      </c>
      <c r="C52" s="2">
        <f t="shared" si="9"/>
        <v>0</v>
      </c>
      <c r="D52" s="2">
        <f t="shared" si="9"/>
        <v>0</v>
      </c>
      <c r="E52" s="2">
        <f t="shared" si="9"/>
        <v>0</v>
      </c>
      <c r="F52" s="2">
        <f t="shared" si="9"/>
        <v>3</v>
      </c>
    </row>
    <row r="53" spans="1:6" x14ac:dyDescent="0.4">
      <c r="A53" s="2" t="s">
        <v>224</v>
      </c>
      <c r="B53" s="2">
        <f t="shared" ref="B53" si="13">B46-B60</f>
        <v>6</v>
      </c>
      <c r="C53" s="2">
        <f t="shared" si="9"/>
        <v>5</v>
      </c>
      <c r="D53" s="2">
        <f t="shared" si="9"/>
        <v>0</v>
      </c>
      <c r="E53" s="2">
        <f t="shared" si="9"/>
        <v>1</v>
      </c>
      <c r="F53" s="2">
        <f t="shared" si="9"/>
        <v>0</v>
      </c>
    </row>
    <row r="54" spans="1:6" x14ac:dyDescent="0.4">
      <c r="A54" s="2" t="s">
        <v>225</v>
      </c>
      <c r="B54" s="2">
        <f t="shared" ref="B54" si="14">B47-B61</f>
        <v>8128</v>
      </c>
      <c r="C54" s="2">
        <f t="shared" si="9"/>
        <v>5630</v>
      </c>
      <c r="D54" s="2">
        <f t="shared" si="9"/>
        <v>687</v>
      </c>
      <c r="E54" s="2">
        <f t="shared" si="9"/>
        <v>313</v>
      </c>
      <c r="F54" s="2">
        <f t="shared" si="9"/>
        <v>1498</v>
      </c>
    </row>
    <row r="56" spans="1:6" x14ac:dyDescent="0.4">
      <c r="A56" s="2" t="s">
        <v>137</v>
      </c>
      <c r="B56" s="2">
        <f>B57+B58+B61</f>
        <v>6983</v>
      </c>
      <c r="C56" s="2">
        <v>4862</v>
      </c>
      <c r="D56" s="2">
        <f>D57+D58+D61</f>
        <v>546</v>
      </c>
      <c r="E56" s="2">
        <f>E57+E58+E61</f>
        <v>287</v>
      </c>
      <c r="F56" s="2">
        <f t="shared" ref="F56:F61" si="15">B56-C56-D56-E56</f>
        <v>1288</v>
      </c>
    </row>
    <row r="57" spans="1:6" x14ac:dyDescent="0.4">
      <c r="A57" s="2" t="s">
        <v>221</v>
      </c>
      <c r="B57" s="2">
        <v>0</v>
      </c>
      <c r="C57" s="2">
        <v>0</v>
      </c>
      <c r="D57" s="2">
        <v>0</v>
      </c>
      <c r="E57" s="2">
        <v>0</v>
      </c>
      <c r="F57" s="2">
        <f t="shared" si="15"/>
        <v>0</v>
      </c>
    </row>
    <row r="58" spans="1:6" x14ac:dyDescent="0.4">
      <c r="A58" s="2" t="s">
        <v>222</v>
      </c>
      <c r="B58" s="2">
        <v>9</v>
      </c>
      <c r="C58" s="2">
        <v>7</v>
      </c>
      <c r="D58" s="2">
        <v>1</v>
      </c>
      <c r="E58" s="2">
        <f>E59+E60</f>
        <v>0</v>
      </c>
      <c r="F58" s="2">
        <f t="shared" si="15"/>
        <v>1</v>
      </c>
    </row>
    <row r="59" spans="1:6" x14ac:dyDescent="0.4">
      <c r="A59" s="2" t="s">
        <v>223</v>
      </c>
      <c r="B59" s="2">
        <v>3</v>
      </c>
      <c r="C59" s="2">
        <v>3</v>
      </c>
      <c r="D59" s="2">
        <v>0</v>
      </c>
      <c r="E59" s="2">
        <v>0</v>
      </c>
      <c r="F59" s="2">
        <f t="shared" si="15"/>
        <v>0</v>
      </c>
    </row>
    <row r="60" spans="1:6" x14ac:dyDescent="0.4">
      <c r="A60" s="2" t="s">
        <v>224</v>
      </c>
      <c r="B60" s="2">
        <v>6</v>
      </c>
      <c r="C60" s="2">
        <v>4</v>
      </c>
      <c r="D60" s="2">
        <v>1</v>
      </c>
      <c r="E60" s="2">
        <v>0</v>
      </c>
      <c r="F60" s="2">
        <f t="shared" si="15"/>
        <v>1</v>
      </c>
    </row>
    <row r="61" spans="1:6" x14ac:dyDescent="0.4">
      <c r="A61" s="2" t="s">
        <v>225</v>
      </c>
      <c r="B61" s="2">
        <v>6974</v>
      </c>
      <c r="C61" s="2">
        <v>4855</v>
      </c>
      <c r="D61" s="2">
        <v>545</v>
      </c>
      <c r="E61" s="2">
        <v>287</v>
      </c>
      <c r="F61" s="2">
        <f t="shared" si="15"/>
        <v>1287</v>
      </c>
    </row>
    <row r="62" spans="1:6" x14ac:dyDescent="0.4">
      <c r="A62" s="6" t="s">
        <v>508</v>
      </c>
      <c r="B62" s="6"/>
      <c r="C62" s="6"/>
      <c r="D62" s="6"/>
      <c r="E62" s="6"/>
      <c r="F62" s="6"/>
    </row>
  </sheetData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A4D3A5-402C-47A0-8DE8-5BB7067C77AF}">
  <dimension ref="A1:F65"/>
  <sheetViews>
    <sheetView view="pageBreakPreview" zoomScale="125" zoomScaleNormal="100" zoomScaleSheetLayoutView="125" workbookViewId="0">
      <selection activeCell="B33" sqref="B33:F33"/>
    </sheetView>
  </sheetViews>
  <sheetFormatPr defaultColWidth="8.89453125" defaultRowHeight="10.5" x14ac:dyDescent="0.4"/>
  <cols>
    <col min="1" max="1" width="32.89453125" style="2" customWidth="1"/>
    <col min="2" max="16384" width="8.89453125" style="2"/>
  </cols>
  <sheetData>
    <row r="1" spans="1:6" x14ac:dyDescent="0.4">
      <c r="A1" s="2" t="s">
        <v>546</v>
      </c>
    </row>
    <row r="2" spans="1:6" x14ac:dyDescent="0.4">
      <c r="A2" s="3" t="s">
        <v>482</v>
      </c>
      <c r="B2" s="4" t="s">
        <v>21</v>
      </c>
      <c r="C2" s="4" t="s">
        <v>492</v>
      </c>
      <c r="D2" s="4" t="s">
        <v>493</v>
      </c>
      <c r="E2" s="4" t="s">
        <v>494</v>
      </c>
      <c r="F2" s="5" t="s">
        <v>495</v>
      </c>
    </row>
    <row r="3" spans="1:6" x14ac:dyDescent="0.4">
      <c r="A3" s="2" t="s">
        <v>365</v>
      </c>
      <c r="B3" s="2">
        <f>B4+B14</f>
        <v>10238</v>
      </c>
      <c r="C3" s="2">
        <f>C4+C14</f>
        <v>7251</v>
      </c>
      <c r="D3" s="2">
        <f>D4+D14</f>
        <v>840</v>
      </c>
      <c r="E3" s="2">
        <f>E4+E14</f>
        <v>402</v>
      </c>
      <c r="F3" s="2">
        <f>B3-C3-D3-E3</f>
        <v>1745</v>
      </c>
    </row>
    <row r="4" spans="1:6" x14ac:dyDescent="0.4">
      <c r="A4" s="2" t="s">
        <v>351</v>
      </c>
      <c r="B4" s="2">
        <f>B6+B7</f>
        <v>6072</v>
      </c>
      <c r="C4" s="2">
        <f>C6+C7</f>
        <v>4779</v>
      </c>
      <c r="D4" s="2">
        <f>D6+D7</f>
        <v>503</v>
      </c>
      <c r="E4" s="2">
        <f>E6+E7</f>
        <v>145</v>
      </c>
      <c r="F4" s="2">
        <f>B4-C4-D4-E4</f>
        <v>645</v>
      </c>
    </row>
    <row r="5" spans="1:6" x14ac:dyDescent="0.4">
      <c r="A5" s="2" t="s">
        <v>352</v>
      </c>
      <c r="B5" s="8">
        <f>B4*100/B3</f>
        <v>59.308458683336589</v>
      </c>
      <c r="C5" s="8">
        <f>C4*100/C3</f>
        <v>65.908150599917249</v>
      </c>
      <c r="D5" s="8">
        <f>D4*100/D3</f>
        <v>59.88095238095238</v>
      </c>
      <c r="E5" s="8">
        <f>E4*100/E3</f>
        <v>36.069651741293534</v>
      </c>
      <c r="F5" s="8">
        <f>F4*100/F3</f>
        <v>36.96275071633238</v>
      </c>
    </row>
    <row r="6" spans="1:6" x14ac:dyDescent="0.4">
      <c r="A6" s="2" t="s">
        <v>353</v>
      </c>
      <c r="B6" s="2">
        <v>2</v>
      </c>
      <c r="C6" s="2">
        <v>1</v>
      </c>
      <c r="D6" s="2">
        <v>1</v>
      </c>
      <c r="E6" s="2">
        <v>0</v>
      </c>
      <c r="F6" s="2">
        <f t="shared" ref="F6:F15" si="0">B6-C6-D6-E6</f>
        <v>0</v>
      </c>
    </row>
    <row r="7" spans="1:6" x14ac:dyDescent="0.4">
      <c r="A7" s="2" t="s">
        <v>354</v>
      </c>
      <c r="B7" s="2">
        <f>B8+B12</f>
        <v>6070</v>
      </c>
      <c r="C7" s="2">
        <f>C8+C12</f>
        <v>4778</v>
      </c>
      <c r="D7" s="2">
        <f>D8+D12</f>
        <v>502</v>
      </c>
      <c r="E7" s="2">
        <f>E8+E12</f>
        <v>145</v>
      </c>
      <c r="F7" s="2">
        <f t="shared" si="0"/>
        <v>645</v>
      </c>
    </row>
    <row r="8" spans="1:6" x14ac:dyDescent="0.4">
      <c r="A8" s="2" t="s">
        <v>355</v>
      </c>
      <c r="B8" s="2">
        <v>5599</v>
      </c>
      <c r="C8" s="2">
        <v>4533</v>
      </c>
      <c r="D8" s="2">
        <v>463</v>
      </c>
      <c r="E8" s="2">
        <v>83</v>
      </c>
      <c r="F8" s="2">
        <f t="shared" si="0"/>
        <v>520</v>
      </c>
    </row>
    <row r="9" spans="1:6" x14ac:dyDescent="0.4">
      <c r="A9" s="2" t="s">
        <v>357</v>
      </c>
      <c r="B9" s="2">
        <v>468</v>
      </c>
      <c r="C9" s="2">
        <v>318</v>
      </c>
      <c r="D9" s="2">
        <v>33</v>
      </c>
      <c r="E9" s="2">
        <v>11</v>
      </c>
      <c r="F9" s="2">
        <f t="shared" si="0"/>
        <v>106</v>
      </c>
    </row>
    <row r="10" spans="1:6" x14ac:dyDescent="0.4">
      <c r="A10" s="2" t="s">
        <v>356</v>
      </c>
      <c r="B10" s="2">
        <v>5546</v>
      </c>
      <c r="C10" s="2">
        <v>4495</v>
      </c>
      <c r="D10" s="2">
        <v>457</v>
      </c>
      <c r="E10" s="2">
        <v>83</v>
      </c>
      <c r="F10" s="2">
        <f t="shared" si="0"/>
        <v>511</v>
      </c>
    </row>
    <row r="11" spans="1:6" x14ac:dyDescent="0.4">
      <c r="A11" s="2" t="s">
        <v>358</v>
      </c>
      <c r="B11" s="2">
        <v>5266</v>
      </c>
      <c r="C11" s="2">
        <v>4311</v>
      </c>
      <c r="D11" s="2">
        <v>444</v>
      </c>
      <c r="E11" s="2">
        <v>78</v>
      </c>
      <c r="F11" s="2">
        <f t="shared" si="0"/>
        <v>433</v>
      </c>
    </row>
    <row r="12" spans="1:6" x14ac:dyDescent="0.4">
      <c r="A12" s="2" t="s">
        <v>359</v>
      </c>
      <c r="B12" s="2">
        <v>471</v>
      </c>
      <c r="C12" s="2">
        <v>245</v>
      </c>
      <c r="D12" s="2">
        <v>39</v>
      </c>
      <c r="E12" s="2">
        <v>62</v>
      </c>
      <c r="F12" s="2">
        <f t="shared" si="0"/>
        <v>125</v>
      </c>
    </row>
    <row r="13" spans="1:6" x14ac:dyDescent="0.4">
      <c r="A13" s="2" t="s">
        <v>360</v>
      </c>
      <c r="B13" s="8">
        <f>B12*100/B7</f>
        <v>7.7594728171334433</v>
      </c>
      <c r="C13" s="8">
        <f>C12*100/C7</f>
        <v>5.1276684805357888</v>
      </c>
      <c r="D13" s="8">
        <f>D12*100/D7</f>
        <v>7.7689243027888448</v>
      </c>
      <c r="E13" s="8">
        <f>E12*100/E7</f>
        <v>42.758620689655174</v>
      </c>
      <c r="F13" s="8">
        <f>F12*100/F7</f>
        <v>19.379844961240309</v>
      </c>
    </row>
    <row r="14" spans="1:6" x14ac:dyDescent="0.4">
      <c r="A14" s="2" t="s">
        <v>361</v>
      </c>
      <c r="B14" s="2">
        <v>4166</v>
      </c>
      <c r="C14" s="2">
        <v>2472</v>
      </c>
      <c r="D14" s="2">
        <v>337</v>
      </c>
      <c r="E14" s="2">
        <v>257</v>
      </c>
      <c r="F14" s="2">
        <f t="shared" si="0"/>
        <v>1100</v>
      </c>
    </row>
    <row r="15" spans="1:6" x14ac:dyDescent="0.4">
      <c r="A15" s="2" t="s">
        <v>362</v>
      </c>
      <c r="B15" s="2">
        <v>448</v>
      </c>
      <c r="C15" s="2">
        <v>94</v>
      </c>
      <c r="D15" s="2">
        <v>101</v>
      </c>
      <c r="E15" s="2">
        <v>27</v>
      </c>
      <c r="F15" s="2">
        <f t="shared" si="0"/>
        <v>226</v>
      </c>
    </row>
    <row r="17" spans="1:6" x14ac:dyDescent="0.4">
      <c r="A17" s="2" t="s">
        <v>363</v>
      </c>
      <c r="B17" s="2">
        <f t="shared" ref="B17" si="1">B3-B31</f>
        <v>5615</v>
      </c>
      <c r="C17" s="2">
        <f t="shared" ref="C17:F18" si="2">C3-C31</f>
        <v>3994</v>
      </c>
      <c r="D17" s="2">
        <f t="shared" si="2"/>
        <v>474</v>
      </c>
      <c r="E17" s="2">
        <f t="shared" si="2"/>
        <v>212</v>
      </c>
      <c r="F17" s="2">
        <f t="shared" si="2"/>
        <v>935</v>
      </c>
    </row>
    <row r="18" spans="1:6" x14ac:dyDescent="0.4">
      <c r="A18" s="2" t="s">
        <v>351</v>
      </c>
      <c r="B18" s="2">
        <f t="shared" ref="B18" si="3">B4-B32</f>
        <v>3833</v>
      </c>
      <c r="C18" s="2">
        <f t="shared" si="2"/>
        <v>2949</v>
      </c>
      <c r="D18" s="2">
        <f t="shared" si="2"/>
        <v>344</v>
      </c>
      <c r="E18" s="2">
        <f t="shared" si="2"/>
        <v>94</v>
      </c>
      <c r="F18" s="2">
        <f t="shared" si="2"/>
        <v>446</v>
      </c>
    </row>
    <row r="19" spans="1:6" x14ac:dyDescent="0.4">
      <c r="A19" s="2" t="s">
        <v>352</v>
      </c>
      <c r="B19" s="8">
        <f>B18*100/B17</f>
        <v>68.263579697239535</v>
      </c>
      <c r="C19" s="8">
        <f>C18*100/C17</f>
        <v>73.835753630445666</v>
      </c>
      <c r="D19" s="8">
        <f>D18*100/D17</f>
        <v>72.573839662447256</v>
      </c>
      <c r="E19" s="8">
        <f>E18*100/E17</f>
        <v>44.339622641509436</v>
      </c>
      <c r="F19" s="8">
        <f>F18*100/F17</f>
        <v>47.700534759358291</v>
      </c>
    </row>
    <row r="20" spans="1:6" x14ac:dyDescent="0.4">
      <c r="A20" s="2" t="s">
        <v>353</v>
      </c>
      <c r="B20" s="2">
        <f t="shared" ref="B20" si="4">B6-B34</f>
        <v>2</v>
      </c>
      <c r="C20" s="2">
        <f t="shared" ref="C20:F26" si="5">C6-C34</f>
        <v>1</v>
      </c>
      <c r="D20" s="2">
        <f t="shared" si="5"/>
        <v>1</v>
      </c>
      <c r="E20" s="2">
        <f t="shared" si="5"/>
        <v>0</v>
      </c>
      <c r="F20" s="2">
        <f t="shared" si="5"/>
        <v>0</v>
      </c>
    </row>
    <row r="21" spans="1:6" x14ac:dyDescent="0.4">
      <c r="A21" s="2" t="s">
        <v>354</v>
      </c>
      <c r="B21" s="2">
        <f t="shared" ref="B21" si="6">B7-B35</f>
        <v>3831</v>
      </c>
      <c r="C21" s="2">
        <f t="shared" si="5"/>
        <v>2948</v>
      </c>
      <c r="D21" s="2">
        <f t="shared" si="5"/>
        <v>343</v>
      </c>
      <c r="E21" s="2">
        <f t="shared" si="5"/>
        <v>94</v>
      </c>
      <c r="F21" s="2">
        <f t="shared" si="5"/>
        <v>446</v>
      </c>
    </row>
    <row r="22" spans="1:6" x14ac:dyDescent="0.4">
      <c r="A22" s="2" t="s">
        <v>355</v>
      </c>
      <c r="B22" s="2">
        <f t="shared" ref="B22" si="7">B8-B36</f>
        <v>3542</v>
      </c>
      <c r="C22" s="2">
        <f t="shared" si="5"/>
        <v>2808</v>
      </c>
      <c r="D22" s="2">
        <f t="shared" si="5"/>
        <v>316</v>
      </c>
      <c r="E22" s="2">
        <f t="shared" si="5"/>
        <v>57</v>
      </c>
      <c r="F22" s="2">
        <f t="shared" si="5"/>
        <v>361</v>
      </c>
    </row>
    <row r="23" spans="1:6" x14ac:dyDescent="0.4">
      <c r="A23" s="2" t="s">
        <v>357</v>
      </c>
      <c r="B23" s="2">
        <f t="shared" ref="B23" si="8">B9-B37</f>
        <v>288</v>
      </c>
      <c r="C23" s="2">
        <f t="shared" si="5"/>
        <v>182</v>
      </c>
      <c r="D23" s="2">
        <f t="shared" si="5"/>
        <v>23</v>
      </c>
      <c r="E23" s="2">
        <f t="shared" si="5"/>
        <v>8</v>
      </c>
      <c r="F23" s="2">
        <f t="shared" si="5"/>
        <v>75</v>
      </c>
    </row>
    <row r="24" spans="1:6" x14ac:dyDescent="0.4">
      <c r="A24" s="2" t="s">
        <v>356</v>
      </c>
      <c r="B24" s="2">
        <f t="shared" ref="B24" si="9">B10-B38</f>
        <v>3514</v>
      </c>
      <c r="C24" s="2">
        <f t="shared" si="5"/>
        <v>2787</v>
      </c>
      <c r="D24" s="2">
        <f t="shared" si="5"/>
        <v>313</v>
      </c>
      <c r="E24" s="2">
        <f t="shared" si="5"/>
        <v>57</v>
      </c>
      <c r="F24" s="2">
        <f t="shared" si="5"/>
        <v>357</v>
      </c>
    </row>
    <row r="25" spans="1:6" x14ac:dyDescent="0.4">
      <c r="A25" s="2" t="s">
        <v>358</v>
      </c>
      <c r="B25" s="2">
        <f t="shared" ref="B25" si="10">B11-B39</f>
        <v>3371</v>
      </c>
      <c r="C25" s="2">
        <f t="shared" si="5"/>
        <v>2700</v>
      </c>
      <c r="D25" s="2">
        <f t="shared" si="5"/>
        <v>311</v>
      </c>
      <c r="E25" s="2">
        <f t="shared" si="5"/>
        <v>53</v>
      </c>
      <c r="F25" s="2">
        <f t="shared" si="5"/>
        <v>307</v>
      </c>
    </row>
    <row r="26" spans="1:6" x14ac:dyDescent="0.4">
      <c r="A26" s="2" t="s">
        <v>359</v>
      </c>
      <c r="B26" s="2">
        <f t="shared" ref="B26" si="11">B12-B40</f>
        <v>289</v>
      </c>
      <c r="C26" s="2">
        <f t="shared" si="5"/>
        <v>140</v>
      </c>
      <c r="D26" s="2">
        <f t="shared" si="5"/>
        <v>27</v>
      </c>
      <c r="E26" s="2">
        <f t="shared" si="5"/>
        <v>37</v>
      </c>
      <c r="F26" s="2">
        <f t="shared" si="5"/>
        <v>85</v>
      </c>
    </row>
    <row r="27" spans="1:6" x14ac:dyDescent="0.4">
      <c r="A27" s="2" t="s">
        <v>360</v>
      </c>
      <c r="B27" s="8">
        <f>B26*100/B21</f>
        <v>7.5437222657269638</v>
      </c>
      <c r="C27" s="8">
        <f>C26*100/C21</f>
        <v>4.7489823609226596</v>
      </c>
      <c r="D27" s="8">
        <f>D26*100/D21</f>
        <v>7.8717201166180759</v>
      </c>
      <c r="E27" s="8">
        <f>E26*100/E21</f>
        <v>39.361702127659576</v>
      </c>
      <c r="F27" s="8">
        <f>F26*100/F21</f>
        <v>19.058295964125559</v>
      </c>
    </row>
    <row r="28" spans="1:6" x14ac:dyDescent="0.4">
      <c r="A28" s="2" t="s">
        <v>361</v>
      </c>
      <c r="B28" s="2">
        <f t="shared" ref="B28" si="12">B14-B42</f>
        <v>1782</v>
      </c>
      <c r="C28" s="2">
        <f t="shared" ref="C28:F29" si="13">C14-C42</f>
        <v>1045</v>
      </c>
      <c r="D28" s="2">
        <f t="shared" si="13"/>
        <v>130</v>
      </c>
      <c r="E28" s="2">
        <f t="shared" si="13"/>
        <v>118</v>
      </c>
      <c r="F28" s="2">
        <f t="shared" si="13"/>
        <v>489</v>
      </c>
    </row>
    <row r="29" spans="1:6" x14ac:dyDescent="0.4">
      <c r="A29" s="2" t="s">
        <v>362</v>
      </c>
      <c r="B29" s="2">
        <f t="shared" ref="B29" si="14">B15-B43</f>
        <v>229</v>
      </c>
      <c r="C29" s="2">
        <f t="shared" si="13"/>
        <v>60</v>
      </c>
      <c r="D29" s="2">
        <f t="shared" si="13"/>
        <v>41</v>
      </c>
      <c r="E29" s="2">
        <f t="shared" si="13"/>
        <v>13</v>
      </c>
      <c r="F29" s="2">
        <f t="shared" si="13"/>
        <v>115</v>
      </c>
    </row>
    <row r="31" spans="1:6" x14ac:dyDescent="0.4">
      <c r="A31" s="2" t="s">
        <v>364</v>
      </c>
      <c r="B31" s="2">
        <f>B32+B42</f>
        <v>4623</v>
      </c>
      <c r="C31" s="2">
        <f>C32+C42</f>
        <v>3257</v>
      </c>
      <c r="D31" s="2">
        <f>D32+D42</f>
        <v>366</v>
      </c>
      <c r="E31" s="2">
        <f>E32+E42</f>
        <v>190</v>
      </c>
      <c r="F31" s="2">
        <f>B31-C31-D31-E31</f>
        <v>810</v>
      </c>
    </row>
    <row r="32" spans="1:6" x14ac:dyDescent="0.4">
      <c r="A32" s="2" t="s">
        <v>351</v>
      </c>
      <c r="B32" s="2">
        <f>B34+B35</f>
        <v>2239</v>
      </c>
      <c r="C32" s="2">
        <f>C34+C35</f>
        <v>1830</v>
      </c>
      <c r="D32" s="2">
        <f>D34+D35</f>
        <v>159</v>
      </c>
      <c r="E32" s="2">
        <f>E34+E35</f>
        <v>51</v>
      </c>
      <c r="F32" s="2">
        <f>B32-C32-D32-E32</f>
        <v>199</v>
      </c>
    </row>
    <row r="33" spans="1:6" x14ac:dyDescent="0.4">
      <c r="A33" s="2" t="s">
        <v>352</v>
      </c>
      <c r="B33" s="8">
        <f>B32*100/B31</f>
        <v>48.431754272117672</v>
      </c>
      <c r="C33" s="8">
        <f>C32*100/C31</f>
        <v>56.186674854160273</v>
      </c>
      <c r="D33" s="8">
        <f>D32*100/D31</f>
        <v>43.442622950819676</v>
      </c>
      <c r="E33" s="8">
        <f>E32*100/E31</f>
        <v>26.842105263157894</v>
      </c>
      <c r="F33" s="8">
        <f>F32*100/F31</f>
        <v>24.567901234567902</v>
      </c>
    </row>
    <row r="34" spans="1:6" x14ac:dyDescent="0.4">
      <c r="A34" s="2" t="s">
        <v>353</v>
      </c>
      <c r="B34" s="2">
        <v>0</v>
      </c>
      <c r="C34" s="2">
        <v>0</v>
      </c>
      <c r="D34" s="2">
        <v>0</v>
      </c>
      <c r="E34" s="2">
        <v>0</v>
      </c>
      <c r="F34" s="2">
        <f t="shared" ref="F34:F40" si="15">B34-C34-D34-E34</f>
        <v>0</v>
      </c>
    </row>
    <row r="35" spans="1:6" x14ac:dyDescent="0.4">
      <c r="A35" s="2" t="s">
        <v>354</v>
      </c>
      <c r="B35" s="2">
        <f>B36+B40</f>
        <v>2239</v>
      </c>
      <c r="C35" s="2">
        <f>C36+C40</f>
        <v>1830</v>
      </c>
      <c r="D35" s="2">
        <f>D36+D40</f>
        <v>159</v>
      </c>
      <c r="E35" s="2">
        <f>E36+E40</f>
        <v>51</v>
      </c>
      <c r="F35" s="2">
        <f t="shared" si="15"/>
        <v>199</v>
      </c>
    </row>
    <row r="36" spans="1:6" x14ac:dyDescent="0.4">
      <c r="A36" s="2" t="s">
        <v>355</v>
      </c>
      <c r="B36" s="2">
        <v>2057</v>
      </c>
      <c r="C36" s="2">
        <v>1725</v>
      </c>
      <c r="D36" s="2">
        <v>147</v>
      </c>
      <c r="E36" s="2">
        <v>26</v>
      </c>
      <c r="F36" s="2">
        <f t="shared" si="15"/>
        <v>159</v>
      </c>
    </row>
    <row r="37" spans="1:6" x14ac:dyDescent="0.4">
      <c r="A37" s="2" t="s">
        <v>357</v>
      </c>
      <c r="B37" s="2">
        <v>180</v>
      </c>
      <c r="C37" s="2">
        <v>136</v>
      </c>
      <c r="D37" s="2">
        <v>10</v>
      </c>
      <c r="E37" s="2">
        <v>3</v>
      </c>
      <c r="F37" s="2">
        <f t="shared" si="15"/>
        <v>31</v>
      </c>
    </row>
    <row r="38" spans="1:6" x14ac:dyDescent="0.4">
      <c r="A38" s="2" t="s">
        <v>356</v>
      </c>
      <c r="B38" s="2">
        <v>2032</v>
      </c>
      <c r="C38" s="2">
        <v>1708</v>
      </c>
      <c r="D38" s="2">
        <v>144</v>
      </c>
      <c r="E38" s="2">
        <v>26</v>
      </c>
      <c r="F38" s="2">
        <f t="shared" si="15"/>
        <v>154</v>
      </c>
    </row>
    <row r="39" spans="1:6" x14ac:dyDescent="0.4">
      <c r="A39" s="2" t="s">
        <v>358</v>
      </c>
      <c r="B39" s="2">
        <v>1895</v>
      </c>
      <c r="C39" s="2">
        <v>1611</v>
      </c>
      <c r="D39" s="2">
        <v>133</v>
      </c>
      <c r="E39" s="2">
        <v>25</v>
      </c>
      <c r="F39" s="2">
        <f t="shared" si="15"/>
        <v>126</v>
      </c>
    </row>
    <row r="40" spans="1:6" x14ac:dyDescent="0.4">
      <c r="A40" s="2" t="s">
        <v>359</v>
      </c>
      <c r="B40" s="2">
        <v>182</v>
      </c>
      <c r="C40" s="2">
        <v>105</v>
      </c>
      <c r="D40" s="2">
        <v>12</v>
      </c>
      <c r="E40" s="2">
        <v>25</v>
      </c>
      <c r="F40" s="2">
        <f t="shared" si="15"/>
        <v>40</v>
      </c>
    </row>
    <row r="41" spans="1:6" x14ac:dyDescent="0.4">
      <c r="A41" s="2" t="s">
        <v>360</v>
      </c>
      <c r="B41" s="8">
        <f>B40*100/B35</f>
        <v>8.1286288521661447</v>
      </c>
      <c r="C41" s="8">
        <f>C40*100/C35</f>
        <v>5.7377049180327866</v>
      </c>
      <c r="D41" s="8">
        <f>D40*100/D35</f>
        <v>7.5471698113207548</v>
      </c>
      <c r="E41" s="8">
        <f>E40*100/E35</f>
        <v>49.019607843137258</v>
      </c>
      <c r="F41" s="8">
        <f>F40*100/F35</f>
        <v>20.100502512562816</v>
      </c>
    </row>
    <row r="42" spans="1:6" x14ac:dyDescent="0.4">
      <c r="A42" s="2" t="s">
        <v>361</v>
      </c>
      <c r="B42" s="2">
        <v>2384</v>
      </c>
      <c r="C42" s="2">
        <v>1427</v>
      </c>
      <c r="D42" s="2">
        <v>207</v>
      </c>
      <c r="E42" s="2">
        <v>139</v>
      </c>
      <c r="F42" s="2">
        <f t="shared" ref="F42:F64" si="16">B42-C42-D42-E42</f>
        <v>611</v>
      </c>
    </row>
    <row r="43" spans="1:6" x14ac:dyDescent="0.4">
      <c r="A43" s="2" t="s">
        <v>362</v>
      </c>
      <c r="B43" s="2">
        <v>219</v>
      </c>
      <c r="C43" s="2">
        <v>34</v>
      </c>
      <c r="D43" s="2">
        <v>60</v>
      </c>
      <c r="E43" s="2">
        <v>14</v>
      </c>
      <c r="F43" s="2">
        <f t="shared" si="16"/>
        <v>111</v>
      </c>
    </row>
    <row r="45" spans="1:6" x14ac:dyDescent="0.4">
      <c r="A45" s="2" t="s">
        <v>366</v>
      </c>
      <c r="B45" s="2">
        <v>1056</v>
      </c>
      <c r="C45" s="2">
        <v>750</v>
      </c>
      <c r="D45" s="2">
        <v>91</v>
      </c>
      <c r="E45" s="2">
        <v>35</v>
      </c>
      <c r="F45" s="2">
        <f t="shared" si="16"/>
        <v>180</v>
      </c>
    </row>
    <row r="46" spans="1:6" x14ac:dyDescent="0.4">
      <c r="A46" s="2" t="s">
        <v>367</v>
      </c>
      <c r="B46" s="2">
        <v>621</v>
      </c>
      <c r="C46" s="2">
        <v>491</v>
      </c>
      <c r="D46" s="2">
        <v>52</v>
      </c>
      <c r="E46" s="2">
        <v>16</v>
      </c>
      <c r="F46" s="2">
        <f t="shared" si="16"/>
        <v>62</v>
      </c>
    </row>
    <row r="47" spans="1:6" x14ac:dyDescent="0.4">
      <c r="A47" s="2" t="s">
        <v>368</v>
      </c>
      <c r="B47" s="2">
        <v>930</v>
      </c>
      <c r="C47" s="2">
        <v>618</v>
      </c>
      <c r="D47" s="2">
        <v>80</v>
      </c>
      <c r="E47" s="2">
        <v>44</v>
      </c>
      <c r="F47" s="2">
        <f t="shared" si="16"/>
        <v>188</v>
      </c>
    </row>
    <row r="48" spans="1:6" x14ac:dyDescent="0.4">
      <c r="A48" s="2" t="s">
        <v>367</v>
      </c>
      <c r="B48" s="2">
        <v>507</v>
      </c>
      <c r="C48" s="2">
        <v>392</v>
      </c>
      <c r="D48" s="2">
        <v>34</v>
      </c>
      <c r="E48" s="2">
        <v>12</v>
      </c>
      <c r="F48" s="2">
        <f t="shared" si="16"/>
        <v>69</v>
      </c>
    </row>
    <row r="49" spans="1:6" x14ac:dyDescent="0.4">
      <c r="F49" s="2">
        <f t="shared" si="16"/>
        <v>0</v>
      </c>
    </row>
    <row r="50" spans="1:6" x14ac:dyDescent="0.4">
      <c r="A50" s="2" t="s">
        <v>369</v>
      </c>
      <c r="B50" s="2">
        <v>977</v>
      </c>
      <c r="C50" s="2">
        <v>707</v>
      </c>
      <c r="D50" s="2">
        <v>92</v>
      </c>
      <c r="E50" s="2">
        <v>19</v>
      </c>
      <c r="F50" s="2">
        <f t="shared" si="16"/>
        <v>159</v>
      </c>
    </row>
    <row r="51" spans="1:6" x14ac:dyDescent="0.4">
      <c r="A51" s="2" t="s">
        <v>370</v>
      </c>
      <c r="B51" s="2">
        <v>532</v>
      </c>
      <c r="C51" s="2">
        <v>431</v>
      </c>
      <c r="D51" s="2">
        <v>47</v>
      </c>
      <c r="E51" s="2">
        <v>8</v>
      </c>
      <c r="F51" s="2">
        <f t="shared" si="16"/>
        <v>46</v>
      </c>
    </row>
    <row r="52" spans="1:6" x14ac:dyDescent="0.4">
      <c r="A52" s="2" t="s">
        <v>371</v>
      </c>
      <c r="B52" s="2">
        <v>463</v>
      </c>
      <c r="C52" s="2">
        <v>319</v>
      </c>
      <c r="D52" s="2">
        <v>32</v>
      </c>
      <c r="E52" s="2">
        <v>22</v>
      </c>
      <c r="F52" s="2">
        <f t="shared" si="16"/>
        <v>90</v>
      </c>
    </row>
    <row r="53" spans="1:6" x14ac:dyDescent="0.4">
      <c r="A53" s="2" t="s">
        <v>372</v>
      </c>
      <c r="B53" s="2">
        <v>268</v>
      </c>
      <c r="C53" s="2">
        <v>207</v>
      </c>
      <c r="D53" s="2">
        <v>23</v>
      </c>
      <c r="E53" s="2">
        <v>11</v>
      </c>
      <c r="F53" s="2">
        <f t="shared" si="16"/>
        <v>27</v>
      </c>
    </row>
    <row r="55" spans="1:6" x14ac:dyDescent="0.4">
      <c r="A55" s="2" t="s">
        <v>373</v>
      </c>
      <c r="B55" s="2">
        <v>1156</v>
      </c>
      <c r="C55" s="2">
        <v>785</v>
      </c>
      <c r="D55" s="2">
        <v>94</v>
      </c>
      <c r="E55" s="2">
        <v>40</v>
      </c>
      <c r="F55" s="2">
        <f t="shared" si="16"/>
        <v>237</v>
      </c>
    </row>
    <row r="56" spans="1:6" x14ac:dyDescent="0.4">
      <c r="A56" s="2" t="s">
        <v>374</v>
      </c>
      <c r="B56" s="2">
        <v>364</v>
      </c>
      <c r="C56" s="2">
        <v>237</v>
      </c>
      <c r="D56" s="2">
        <v>31</v>
      </c>
      <c r="E56" s="2">
        <v>18</v>
      </c>
      <c r="F56" s="2">
        <f t="shared" si="16"/>
        <v>78</v>
      </c>
    </row>
    <row r="57" spans="1:6" x14ac:dyDescent="0.4">
      <c r="A57" s="2" t="s">
        <v>379</v>
      </c>
      <c r="B57" s="2">
        <v>104</v>
      </c>
      <c r="C57" s="2">
        <v>84</v>
      </c>
      <c r="D57" s="2">
        <v>5</v>
      </c>
      <c r="E57" s="2">
        <v>3</v>
      </c>
      <c r="F57" s="2">
        <f t="shared" si="16"/>
        <v>12</v>
      </c>
    </row>
    <row r="58" spans="1:6" x14ac:dyDescent="0.4">
      <c r="A58" s="2" t="s">
        <v>375</v>
      </c>
      <c r="B58" s="2">
        <v>48</v>
      </c>
      <c r="C58" s="2">
        <v>44</v>
      </c>
      <c r="D58" s="2">
        <v>2</v>
      </c>
      <c r="E58" s="2">
        <v>0</v>
      </c>
      <c r="F58" s="2">
        <f t="shared" si="16"/>
        <v>2</v>
      </c>
    </row>
    <row r="59" spans="1:6" x14ac:dyDescent="0.4">
      <c r="A59" s="2" t="s">
        <v>376</v>
      </c>
      <c r="B59" s="2">
        <v>12</v>
      </c>
      <c r="C59" s="2">
        <v>8</v>
      </c>
      <c r="D59" s="2">
        <v>1</v>
      </c>
      <c r="E59" s="2">
        <v>1</v>
      </c>
      <c r="F59" s="2">
        <f t="shared" si="16"/>
        <v>2</v>
      </c>
    </row>
    <row r="60" spans="1:6" x14ac:dyDescent="0.4">
      <c r="A60" s="2" t="s">
        <v>377</v>
      </c>
      <c r="B60" s="2">
        <v>44</v>
      </c>
      <c r="C60" s="2">
        <v>32</v>
      </c>
      <c r="D60" s="2">
        <v>2</v>
      </c>
      <c r="E60" s="2">
        <v>2</v>
      </c>
      <c r="F60" s="2">
        <f t="shared" si="16"/>
        <v>8</v>
      </c>
    </row>
    <row r="61" spans="1:6" x14ac:dyDescent="0.4">
      <c r="A61" s="2" t="s">
        <v>378</v>
      </c>
      <c r="B61" s="2">
        <v>260</v>
      </c>
      <c r="C61" s="2">
        <v>153</v>
      </c>
      <c r="D61" s="2">
        <v>26</v>
      </c>
      <c r="E61" s="2">
        <v>15</v>
      </c>
      <c r="F61" s="2">
        <f t="shared" si="16"/>
        <v>66</v>
      </c>
    </row>
    <row r="62" spans="1:6" x14ac:dyDescent="0.4">
      <c r="A62" s="2" t="s">
        <v>375</v>
      </c>
      <c r="B62" s="2">
        <v>69</v>
      </c>
      <c r="C62" s="2">
        <v>47</v>
      </c>
      <c r="D62" s="2">
        <v>9</v>
      </c>
      <c r="E62" s="2">
        <v>3</v>
      </c>
      <c r="F62" s="2">
        <f t="shared" si="16"/>
        <v>10</v>
      </c>
    </row>
    <row r="63" spans="1:6" x14ac:dyDescent="0.4">
      <c r="A63" s="2" t="s">
        <v>376</v>
      </c>
      <c r="B63" s="2">
        <v>35</v>
      </c>
      <c r="C63" s="2">
        <v>17</v>
      </c>
      <c r="D63" s="2">
        <v>5</v>
      </c>
      <c r="E63" s="2">
        <v>5</v>
      </c>
      <c r="F63" s="2">
        <f t="shared" si="16"/>
        <v>8</v>
      </c>
    </row>
    <row r="64" spans="1:6" x14ac:dyDescent="0.4">
      <c r="A64" s="2" t="s">
        <v>377</v>
      </c>
      <c r="B64" s="2">
        <v>156</v>
      </c>
      <c r="C64" s="2">
        <v>89</v>
      </c>
      <c r="D64" s="2">
        <v>12</v>
      </c>
      <c r="E64" s="2">
        <v>7</v>
      </c>
      <c r="F64" s="2">
        <f t="shared" si="16"/>
        <v>48</v>
      </c>
    </row>
    <row r="65" spans="1:6" x14ac:dyDescent="0.4">
      <c r="A65" s="6" t="s">
        <v>508</v>
      </c>
      <c r="B65" s="6"/>
      <c r="C65" s="6"/>
      <c r="D65" s="6"/>
      <c r="E65" s="6"/>
      <c r="F65" s="6"/>
    </row>
  </sheetData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AF9585-0814-440F-8614-DF24EA155252}">
  <sheetPr>
    <tabColor rgb="FFC00000"/>
  </sheetPr>
  <dimension ref="A1:P26"/>
  <sheetViews>
    <sheetView view="pageBreakPreview" zoomScale="125" zoomScaleNormal="100" zoomScaleSheetLayoutView="125" workbookViewId="0">
      <selection activeCell="A2" sqref="A2:XFD3"/>
    </sheetView>
  </sheetViews>
  <sheetFormatPr defaultColWidth="8.89453125" defaultRowHeight="10.5" x14ac:dyDescent="0.4"/>
  <cols>
    <col min="1" max="1" width="21.68359375" style="2" customWidth="1"/>
    <col min="2" max="3" width="5.5234375" style="2" customWidth="1"/>
    <col min="4" max="4" width="3.89453125" style="2" customWidth="1"/>
    <col min="5" max="8" width="4.68359375" style="2" customWidth="1"/>
    <col min="9" max="11" width="4.1015625" style="2" customWidth="1"/>
    <col min="12" max="13" width="4.68359375" style="2" customWidth="1"/>
    <col min="14" max="15" width="4.3125" style="2" customWidth="1"/>
    <col min="16" max="16" width="4.68359375" style="2" customWidth="1"/>
    <col min="17" max="16384" width="8.89453125" style="2"/>
  </cols>
  <sheetData>
    <row r="1" spans="1:16" x14ac:dyDescent="0.4">
      <c r="A1" s="2" t="s">
        <v>547</v>
      </c>
    </row>
    <row r="2" spans="1:16" x14ac:dyDescent="0.4">
      <c r="A2" s="9"/>
      <c r="B2" s="19" t="s">
        <v>21</v>
      </c>
      <c r="C2" s="19"/>
      <c r="D2" s="19"/>
      <c r="E2" s="19"/>
      <c r="F2" s="19"/>
      <c r="G2" s="19" t="s">
        <v>510</v>
      </c>
      <c r="H2" s="19"/>
      <c r="I2" s="19"/>
      <c r="J2" s="19"/>
      <c r="K2" s="19"/>
      <c r="L2" s="19" t="s">
        <v>509</v>
      </c>
      <c r="M2" s="19"/>
      <c r="N2" s="19"/>
      <c r="O2" s="19"/>
      <c r="P2" s="20"/>
    </row>
    <row r="3" spans="1:16" x14ac:dyDescent="0.4">
      <c r="A3" s="10" t="s">
        <v>483</v>
      </c>
      <c r="B3" s="4" t="s">
        <v>21</v>
      </c>
      <c r="C3" s="4" t="s">
        <v>492</v>
      </c>
      <c r="D3" s="4" t="s">
        <v>493</v>
      </c>
      <c r="E3" s="4" t="s">
        <v>494</v>
      </c>
      <c r="F3" s="4" t="s">
        <v>495</v>
      </c>
      <c r="G3" s="4" t="s">
        <v>21</v>
      </c>
      <c r="H3" s="4" t="s">
        <v>492</v>
      </c>
      <c r="I3" s="4" t="s">
        <v>493</v>
      </c>
      <c r="J3" s="4" t="s">
        <v>494</v>
      </c>
      <c r="K3" s="4" t="s">
        <v>495</v>
      </c>
      <c r="L3" s="4" t="s">
        <v>21</v>
      </c>
      <c r="M3" s="4" t="s">
        <v>492</v>
      </c>
      <c r="N3" s="4" t="s">
        <v>493</v>
      </c>
      <c r="O3" s="4" t="s">
        <v>494</v>
      </c>
      <c r="P3" s="5" t="s">
        <v>495</v>
      </c>
    </row>
    <row r="4" spans="1:16" x14ac:dyDescent="0.4">
      <c r="A4" s="2" t="s">
        <v>226</v>
      </c>
      <c r="B4" s="2">
        <f>B5+B18</f>
        <v>10238</v>
      </c>
      <c r="C4" s="2">
        <f>C5+C18</f>
        <v>7251</v>
      </c>
      <c r="D4" s="2">
        <f>D5+D18</f>
        <v>840</v>
      </c>
      <c r="E4" s="2">
        <f>E5+E18</f>
        <v>402</v>
      </c>
      <c r="F4" s="2">
        <f>B4-C4-D4-E4</f>
        <v>1745</v>
      </c>
      <c r="G4" s="2">
        <f t="shared" ref="G4:G18" si="0">B4-L4</f>
        <v>5605</v>
      </c>
      <c r="H4" s="2">
        <f t="shared" ref="H4:H18" si="1">C4-M4</f>
        <v>3994</v>
      </c>
      <c r="I4" s="2">
        <f t="shared" ref="I4:I18" si="2">D4-N4</f>
        <v>474</v>
      </c>
      <c r="J4" s="2">
        <f t="shared" ref="J4:J18" si="3">E4-O4</f>
        <v>212</v>
      </c>
      <c r="K4" s="2">
        <f t="shared" ref="K4:K18" si="4">F4-P4</f>
        <v>925</v>
      </c>
      <c r="L4" s="2">
        <v>4633</v>
      </c>
      <c r="M4" s="2">
        <v>3257</v>
      </c>
      <c r="N4" s="2">
        <v>366</v>
      </c>
      <c r="O4" s="2">
        <v>190</v>
      </c>
      <c r="P4" s="2">
        <f>L4-M4-N4-O4</f>
        <v>820</v>
      </c>
    </row>
    <row r="5" spans="1:16" x14ac:dyDescent="0.4">
      <c r="A5" s="2" t="s">
        <v>227</v>
      </c>
      <c r="B5" s="2">
        <f>SUM(B6:B10)</f>
        <v>6030</v>
      </c>
      <c r="C5" s="2">
        <f>SUM(C6:C10)</f>
        <v>4557</v>
      </c>
      <c r="D5" s="2">
        <f>SUM(D6:D10)</f>
        <v>483</v>
      </c>
      <c r="E5" s="2">
        <f>SUM(E6:E10)</f>
        <v>131</v>
      </c>
      <c r="F5" s="2">
        <f t="shared" ref="F5:F18" si="5">B5-C5-D5-E5</f>
        <v>859</v>
      </c>
      <c r="G5" s="2">
        <f t="shared" si="0"/>
        <v>3813</v>
      </c>
      <c r="H5" s="2">
        <f t="shared" si="1"/>
        <v>2807</v>
      </c>
      <c r="I5" s="2">
        <f t="shared" si="2"/>
        <v>334</v>
      </c>
      <c r="J5" s="2">
        <f t="shared" si="3"/>
        <v>103</v>
      </c>
      <c r="K5" s="2">
        <f t="shared" si="4"/>
        <v>569</v>
      </c>
      <c r="L5" s="2">
        <f>SUM(L6:L10)</f>
        <v>2217</v>
      </c>
      <c r="M5" s="2">
        <f>SUM(M6:M10)</f>
        <v>1750</v>
      </c>
      <c r="N5" s="2">
        <f>SUM(N6:N10)</f>
        <v>149</v>
      </c>
      <c r="O5" s="2">
        <f>SUM(O6:O10)</f>
        <v>28</v>
      </c>
      <c r="P5" s="2">
        <f t="shared" ref="P5:P18" si="6">L5-M5-N5-O5</f>
        <v>290</v>
      </c>
    </row>
    <row r="6" spans="1:16" x14ac:dyDescent="0.4">
      <c r="A6" s="2" t="s">
        <v>228</v>
      </c>
      <c r="B6" s="2">
        <v>4095</v>
      </c>
      <c r="C6" s="2">
        <v>3207</v>
      </c>
      <c r="D6" s="2">
        <v>347</v>
      </c>
      <c r="E6" s="2">
        <v>83</v>
      </c>
      <c r="F6" s="2">
        <f t="shared" si="5"/>
        <v>458</v>
      </c>
      <c r="G6" s="2">
        <f t="shared" si="0"/>
        <v>2640</v>
      </c>
      <c r="H6" s="2">
        <f t="shared" si="1"/>
        <v>2013</v>
      </c>
      <c r="I6" s="2">
        <f t="shared" si="2"/>
        <v>233</v>
      </c>
      <c r="J6" s="2">
        <f t="shared" si="3"/>
        <v>69</v>
      </c>
      <c r="K6" s="2">
        <f t="shared" si="4"/>
        <v>325</v>
      </c>
      <c r="L6" s="2">
        <v>1455</v>
      </c>
      <c r="M6" s="2">
        <v>1194</v>
      </c>
      <c r="N6" s="2">
        <v>114</v>
      </c>
      <c r="O6" s="2">
        <v>14</v>
      </c>
      <c r="P6" s="2">
        <f t="shared" si="6"/>
        <v>133</v>
      </c>
    </row>
    <row r="7" spans="1:16" x14ac:dyDescent="0.4">
      <c r="A7" s="2" t="s">
        <v>229</v>
      </c>
      <c r="B7" s="2">
        <v>636</v>
      </c>
      <c r="C7" s="2">
        <v>450</v>
      </c>
      <c r="D7" s="2">
        <v>74</v>
      </c>
      <c r="E7" s="2">
        <v>10</v>
      </c>
      <c r="F7" s="2">
        <f t="shared" si="5"/>
        <v>102</v>
      </c>
      <c r="G7" s="2">
        <f t="shared" si="0"/>
        <v>404</v>
      </c>
      <c r="H7" s="2">
        <f t="shared" si="1"/>
        <v>262</v>
      </c>
      <c r="I7" s="2">
        <f t="shared" si="2"/>
        <v>61</v>
      </c>
      <c r="J7" s="2">
        <f t="shared" si="3"/>
        <v>8</v>
      </c>
      <c r="K7" s="2">
        <f t="shared" si="4"/>
        <v>73</v>
      </c>
      <c r="L7" s="2">
        <v>232</v>
      </c>
      <c r="M7" s="2">
        <v>188</v>
      </c>
      <c r="N7" s="2">
        <v>13</v>
      </c>
      <c r="O7" s="2">
        <v>2</v>
      </c>
      <c r="P7" s="2">
        <f t="shared" si="6"/>
        <v>29</v>
      </c>
    </row>
    <row r="8" spans="1:16" x14ac:dyDescent="0.4">
      <c r="A8" s="2" t="s">
        <v>230</v>
      </c>
      <c r="B8" s="2">
        <v>246</v>
      </c>
      <c r="C8" s="2">
        <v>163</v>
      </c>
      <c r="D8" s="2">
        <v>18</v>
      </c>
      <c r="E8" s="2">
        <v>9</v>
      </c>
      <c r="F8" s="2">
        <f t="shared" si="5"/>
        <v>56</v>
      </c>
      <c r="G8" s="2">
        <f t="shared" si="0"/>
        <v>148</v>
      </c>
      <c r="H8" s="2">
        <f t="shared" si="1"/>
        <v>93</v>
      </c>
      <c r="I8" s="2">
        <f t="shared" si="2"/>
        <v>13</v>
      </c>
      <c r="J8" s="2">
        <f t="shared" si="3"/>
        <v>3</v>
      </c>
      <c r="K8" s="2">
        <f t="shared" si="4"/>
        <v>39</v>
      </c>
      <c r="L8" s="2">
        <v>98</v>
      </c>
      <c r="M8" s="2">
        <v>70</v>
      </c>
      <c r="N8" s="2">
        <v>5</v>
      </c>
      <c r="O8" s="2">
        <v>6</v>
      </c>
      <c r="P8" s="2">
        <f t="shared" si="6"/>
        <v>17</v>
      </c>
    </row>
    <row r="9" spans="1:16" x14ac:dyDescent="0.4">
      <c r="A9" s="2" t="s">
        <v>231</v>
      </c>
      <c r="B9" s="2">
        <v>518</v>
      </c>
      <c r="C9" s="2">
        <v>348</v>
      </c>
      <c r="D9" s="2">
        <v>23</v>
      </c>
      <c r="E9" s="2">
        <v>16</v>
      </c>
      <c r="F9" s="2">
        <f t="shared" si="5"/>
        <v>131</v>
      </c>
      <c r="G9" s="2">
        <f t="shared" si="0"/>
        <v>309</v>
      </c>
      <c r="H9" s="2">
        <f t="shared" si="1"/>
        <v>200</v>
      </c>
      <c r="I9" s="2">
        <f t="shared" si="2"/>
        <v>11</v>
      </c>
      <c r="J9" s="2">
        <f t="shared" si="3"/>
        <v>14</v>
      </c>
      <c r="K9" s="2">
        <f t="shared" si="4"/>
        <v>84</v>
      </c>
      <c r="L9" s="2">
        <v>209</v>
      </c>
      <c r="M9" s="2">
        <v>148</v>
      </c>
      <c r="N9" s="2">
        <v>12</v>
      </c>
      <c r="O9" s="2">
        <v>2</v>
      </c>
      <c r="P9" s="2">
        <f t="shared" si="6"/>
        <v>47</v>
      </c>
    </row>
    <row r="10" spans="1:16" x14ac:dyDescent="0.4">
      <c r="A10" s="2" t="s">
        <v>232</v>
      </c>
      <c r="B10" s="2">
        <v>535</v>
      </c>
      <c r="C10" s="2">
        <v>389</v>
      </c>
      <c r="D10" s="2">
        <v>21</v>
      </c>
      <c r="E10" s="2">
        <v>13</v>
      </c>
      <c r="F10" s="2">
        <f t="shared" si="5"/>
        <v>112</v>
      </c>
      <c r="G10" s="2">
        <f t="shared" si="0"/>
        <v>312</v>
      </c>
      <c r="H10" s="2">
        <f t="shared" si="1"/>
        <v>239</v>
      </c>
      <c r="I10" s="2">
        <f t="shared" si="2"/>
        <v>16</v>
      </c>
      <c r="J10" s="2">
        <f t="shared" si="3"/>
        <v>9</v>
      </c>
      <c r="K10" s="2">
        <f t="shared" si="4"/>
        <v>48</v>
      </c>
      <c r="L10" s="2">
        <v>223</v>
      </c>
      <c r="M10" s="2">
        <v>150</v>
      </c>
      <c r="N10" s="2">
        <v>5</v>
      </c>
      <c r="O10" s="2">
        <v>4</v>
      </c>
      <c r="P10" s="2">
        <f t="shared" si="6"/>
        <v>64</v>
      </c>
    </row>
    <row r="11" spans="1:16" x14ac:dyDescent="0.4">
      <c r="A11" s="2" t="s">
        <v>527</v>
      </c>
      <c r="B11" s="2">
        <f>SUM(B12:B16)</f>
        <v>5602</v>
      </c>
      <c r="C11" s="2">
        <f>SUM(C12:C16)</f>
        <v>4333</v>
      </c>
      <c r="D11" s="2">
        <f>SUM(D12:D16)</f>
        <v>444</v>
      </c>
      <c r="E11" s="2">
        <f>SUM(E12:E16)</f>
        <v>117</v>
      </c>
      <c r="F11" s="2">
        <f t="shared" si="5"/>
        <v>708</v>
      </c>
      <c r="G11" s="2">
        <f t="shared" si="0"/>
        <v>3612</v>
      </c>
      <c r="H11" s="2">
        <f t="shared" si="1"/>
        <v>2705</v>
      </c>
      <c r="I11" s="2">
        <f t="shared" si="2"/>
        <v>315</v>
      </c>
      <c r="J11" s="2">
        <f t="shared" si="3"/>
        <v>92</v>
      </c>
      <c r="K11" s="2">
        <f t="shared" si="4"/>
        <v>500</v>
      </c>
      <c r="L11" s="2">
        <f>SUM(L12:L16)</f>
        <v>1990</v>
      </c>
      <c r="M11" s="2">
        <f>SUM(M12:M16)</f>
        <v>1628</v>
      </c>
      <c r="N11" s="2">
        <v>129</v>
      </c>
      <c r="O11" s="2">
        <f>SUM(O12:O16)</f>
        <v>25</v>
      </c>
      <c r="P11" s="2">
        <f t="shared" si="6"/>
        <v>208</v>
      </c>
    </row>
    <row r="12" spans="1:16" x14ac:dyDescent="0.4">
      <c r="A12" s="2" t="s">
        <v>228</v>
      </c>
      <c r="B12" s="2">
        <v>3946</v>
      </c>
      <c r="C12" s="2">
        <v>3123</v>
      </c>
      <c r="D12" s="2">
        <v>335</v>
      </c>
      <c r="E12" s="2">
        <v>79</v>
      </c>
      <c r="F12" s="2">
        <f t="shared" si="5"/>
        <v>409</v>
      </c>
      <c r="G12" s="2">
        <f t="shared" si="0"/>
        <v>2551</v>
      </c>
      <c r="H12" s="2">
        <f t="shared" si="1"/>
        <v>1967</v>
      </c>
      <c r="I12" s="2">
        <f t="shared" si="2"/>
        <v>231</v>
      </c>
      <c r="J12" s="2">
        <f t="shared" si="3"/>
        <v>66</v>
      </c>
      <c r="K12" s="2">
        <f t="shared" si="4"/>
        <v>287</v>
      </c>
      <c r="L12" s="2">
        <v>1395</v>
      </c>
      <c r="M12" s="2">
        <v>1156</v>
      </c>
      <c r="N12" s="2">
        <v>104</v>
      </c>
      <c r="O12" s="2">
        <v>13</v>
      </c>
      <c r="P12" s="2">
        <f t="shared" si="6"/>
        <v>122</v>
      </c>
    </row>
    <row r="13" spans="1:16" x14ac:dyDescent="0.4">
      <c r="A13" s="2" t="s">
        <v>229</v>
      </c>
      <c r="B13" s="2">
        <v>571</v>
      </c>
      <c r="C13" s="2">
        <v>417</v>
      </c>
      <c r="D13" s="2">
        <v>66</v>
      </c>
      <c r="E13" s="2">
        <v>6</v>
      </c>
      <c r="F13" s="2">
        <f t="shared" si="5"/>
        <v>82</v>
      </c>
      <c r="G13" s="2">
        <f t="shared" si="0"/>
        <v>367</v>
      </c>
      <c r="H13" s="2">
        <f t="shared" si="1"/>
        <v>249</v>
      </c>
      <c r="I13" s="2">
        <f t="shared" si="2"/>
        <v>56</v>
      </c>
      <c r="J13" s="2">
        <f t="shared" si="3"/>
        <v>4</v>
      </c>
      <c r="K13" s="2">
        <f t="shared" si="4"/>
        <v>58</v>
      </c>
      <c r="L13" s="2">
        <v>204</v>
      </c>
      <c r="M13" s="2">
        <v>168</v>
      </c>
      <c r="N13" s="2">
        <v>10</v>
      </c>
      <c r="O13" s="2">
        <v>2</v>
      </c>
      <c r="P13" s="2">
        <f t="shared" si="6"/>
        <v>24</v>
      </c>
    </row>
    <row r="14" spans="1:16" x14ac:dyDescent="0.4">
      <c r="A14" s="2" t="s">
        <v>230</v>
      </c>
      <c r="B14" s="2">
        <v>204</v>
      </c>
      <c r="C14" s="2">
        <v>139</v>
      </c>
      <c r="D14" s="2">
        <v>9</v>
      </c>
      <c r="E14" s="2">
        <v>9</v>
      </c>
      <c r="F14" s="2">
        <f t="shared" si="5"/>
        <v>47</v>
      </c>
      <c r="G14" s="2">
        <f t="shared" si="0"/>
        <v>131</v>
      </c>
      <c r="H14" s="2">
        <f t="shared" si="1"/>
        <v>83</v>
      </c>
      <c r="I14" s="2">
        <f t="shared" si="2"/>
        <v>8</v>
      </c>
      <c r="J14" s="2">
        <f t="shared" si="3"/>
        <v>3</v>
      </c>
      <c r="K14" s="2">
        <f t="shared" si="4"/>
        <v>37</v>
      </c>
      <c r="L14" s="2">
        <v>73</v>
      </c>
      <c r="M14" s="2">
        <v>56</v>
      </c>
      <c r="N14" s="2">
        <v>1</v>
      </c>
      <c r="O14" s="2">
        <v>6</v>
      </c>
      <c r="P14" s="2">
        <f t="shared" si="6"/>
        <v>10</v>
      </c>
    </row>
    <row r="15" spans="1:16" x14ac:dyDescent="0.4">
      <c r="A15" s="2" t="s">
        <v>231</v>
      </c>
      <c r="B15" s="2">
        <v>439</v>
      </c>
      <c r="C15" s="2">
        <v>317</v>
      </c>
      <c r="D15" s="2">
        <v>20</v>
      </c>
      <c r="E15" s="2">
        <v>15</v>
      </c>
      <c r="F15" s="2">
        <f t="shared" si="5"/>
        <v>87</v>
      </c>
      <c r="G15" s="2">
        <f t="shared" si="0"/>
        <v>284</v>
      </c>
      <c r="H15" s="2">
        <f t="shared" si="1"/>
        <v>189</v>
      </c>
      <c r="I15" s="2">
        <f t="shared" si="2"/>
        <v>10</v>
      </c>
      <c r="J15" s="2">
        <f t="shared" si="3"/>
        <v>13</v>
      </c>
      <c r="K15" s="2">
        <f t="shared" si="4"/>
        <v>72</v>
      </c>
      <c r="L15" s="2">
        <v>155</v>
      </c>
      <c r="M15" s="2">
        <v>128</v>
      </c>
      <c r="N15" s="2">
        <v>10</v>
      </c>
      <c r="O15" s="2">
        <v>2</v>
      </c>
      <c r="P15" s="2">
        <f t="shared" si="6"/>
        <v>15</v>
      </c>
    </row>
    <row r="16" spans="1:16" x14ac:dyDescent="0.4">
      <c r="A16" s="2" t="s">
        <v>232</v>
      </c>
      <c r="B16" s="2">
        <v>442</v>
      </c>
      <c r="C16" s="2">
        <v>337</v>
      </c>
      <c r="D16" s="2">
        <v>14</v>
      </c>
      <c r="E16" s="2">
        <v>8</v>
      </c>
      <c r="F16" s="2">
        <f t="shared" si="5"/>
        <v>83</v>
      </c>
      <c r="G16" s="2">
        <f t="shared" si="0"/>
        <v>279</v>
      </c>
      <c r="H16" s="2">
        <f t="shared" si="1"/>
        <v>217</v>
      </c>
      <c r="I16" s="2">
        <f t="shared" si="2"/>
        <v>10</v>
      </c>
      <c r="J16" s="2">
        <f t="shared" si="3"/>
        <v>6</v>
      </c>
      <c r="K16" s="2">
        <f t="shared" si="4"/>
        <v>46</v>
      </c>
      <c r="L16" s="2">
        <v>163</v>
      </c>
      <c r="M16" s="2">
        <v>120</v>
      </c>
      <c r="N16" s="2">
        <v>4</v>
      </c>
      <c r="O16" s="2">
        <v>2</v>
      </c>
      <c r="P16" s="2">
        <f t="shared" si="6"/>
        <v>37</v>
      </c>
    </row>
    <row r="17" spans="1:16" x14ac:dyDescent="0.4">
      <c r="A17" s="2" t="s">
        <v>528</v>
      </c>
      <c r="B17" s="2">
        <v>306</v>
      </c>
      <c r="C17" s="2">
        <v>158</v>
      </c>
      <c r="D17" s="2">
        <v>29</v>
      </c>
      <c r="E17" s="2">
        <v>8</v>
      </c>
      <c r="F17" s="2">
        <f t="shared" si="5"/>
        <v>111</v>
      </c>
      <c r="G17" s="2">
        <f t="shared" si="0"/>
        <v>131</v>
      </c>
      <c r="H17" s="2">
        <f t="shared" si="1"/>
        <v>62</v>
      </c>
      <c r="I17" s="2">
        <f t="shared" si="2"/>
        <v>10</v>
      </c>
      <c r="J17" s="2">
        <f t="shared" si="3"/>
        <v>6</v>
      </c>
      <c r="K17" s="2">
        <f t="shared" si="4"/>
        <v>53</v>
      </c>
      <c r="L17" s="2">
        <v>175</v>
      </c>
      <c r="M17" s="2">
        <v>96</v>
      </c>
      <c r="N17" s="2">
        <v>19</v>
      </c>
      <c r="O17" s="2">
        <v>2</v>
      </c>
      <c r="P17" s="2">
        <f t="shared" si="6"/>
        <v>58</v>
      </c>
    </row>
    <row r="18" spans="1:16" x14ac:dyDescent="0.4">
      <c r="A18" s="2" t="s">
        <v>233</v>
      </c>
      <c r="B18" s="2">
        <v>4208</v>
      </c>
      <c r="C18" s="2">
        <v>2694</v>
      </c>
      <c r="D18" s="2">
        <v>357</v>
      </c>
      <c r="E18" s="2">
        <v>271</v>
      </c>
      <c r="F18" s="2">
        <f t="shared" si="5"/>
        <v>886</v>
      </c>
      <c r="G18" s="2">
        <f t="shared" si="0"/>
        <v>1792</v>
      </c>
      <c r="H18" s="2">
        <f t="shared" si="1"/>
        <v>1187</v>
      </c>
      <c r="I18" s="2">
        <f t="shared" si="2"/>
        <v>140</v>
      </c>
      <c r="J18" s="2">
        <f t="shared" si="3"/>
        <v>109</v>
      </c>
      <c r="K18" s="2">
        <f t="shared" si="4"/>
        <v>356</v>
      </c>
      <c r="L18" s="2">
        <f>L4-L5</f>
        <v>2416</v>
      </c>
      <c r="M18" s="2">
        <f t="shared" ref="M18:O18" si="7">M4-M5</f>
        <v>1507</v>
      </c>
      <c r="N18" s="2">
        <f t="shared" si="7"/>
        <v>217</v>
      </c>
      <c r="O18" s="2">
        <f t="shared" si="7"/>
        <v>162</v>
      </c>
      <c r="P18" s="2">
        <f t="shared" si="6"/>
        <v>530</v>
      </c>
    </row>
    <row r="21" spans="1:16" x14ac:dyDescent="0.4">
      <c r="A21" s="2" t="s">
        <v>234</v>
      </c>
    </row>
    <row r="23" spans="1:16" x14ac:dyDescent="0.4">
      <c r="A23" s="2" t="s">
        <v>235</v>
      </c>
      <c r="B23" s="2">
        <v>2445</v>
      </c>
      <c r="C23" s="2">
        <v>1600</v>
      </c>
      <c r="D23" s="2">
        <v>214</v>
      </c>
      <c r="E23" s="2">
        <v>119</v>
      </c>
      <c r="F23" s="2">
        <f>B23-C23-D23-E23</f>
        <v>512</v>
      </c>
    </row>
    <row r="24" spans="1:16" x14ac:dyDescent="0.4">
      <c r="A24" s="2" t="s">
        <v>236</v>
      </c>
      <c r="B24" s="2">
        <v>206</v>
      </c>
      <c r="C24" s="2">
        <v>73</v>
      </c>
      <c r="D24" s="2">
        <v>16</v>
      </c>
      <c r="E24" s="2">
        <v>41</v>
      </c>
      <c r="F24" s="2">
        <f t="shared" ref="F24:F25" si="8">B24-C24-D24-E24</f>
        <v>76</v>
      </c>
    </row>
    <row r="25" spans="1:16" x14ac:dyDescent="0.4">
      <c r="A25" s="2" t="s">
        <v>237</v>
      </c>
      <c r="B25" s="2">
        <v>1487</v>
      </c>
      <c r="C25" s="2">
        <v>1102</v>
      </c>
      <c r="D25" s="2">
        <v>117</v>
      </c>
      <c r="E25" s="2">
        <v>26</v>
      </c>
      <c r="F25" s="2">
        <f t="shared" si="8"/>
        <v>242</v>
      </c>
    </row>
    <row r="26" spans="1:16" x14ac:dyDescent="0.4">
      <c r="A26" s="6" t="s">
        <v>508</v>
      </c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</row>
  </sheetData>
  <mergeCells count="3">
    <mergeCell ref="B2:F2"/>
    <mergeCell ref="G2:K2"/>
    <mergeCell ref="L2:P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F1A31E-8573-45A5-81C9-EE7D4E63C462}">
  <dimension ref="A1:F46"/>
  <sheetViews>
    <sheetView view="pageBreakPreview" zoomScale="125" zoomScaleNormal="100" zoomScaleSheetLayoutView="125" workbookViewId="0">
      <selection activeCell="D6" sqref="D6"/>
    </sheetView>
  </sheetViews>
  <sheetFormatPr defaultColWidth="8.89453125" defaultRowHeight="10.5" x14ac:dyDescent="0.4"/>
  <cols>
    <col min="1" max="1" width="25.89453125" style="2" customWidth="1"/>
    <col min="2" max="16384" width="8.89453125" style="2"/>
  </cols>
  <sheetData>
    <row r="1" spans="1:6" x14ac:dyDescent="0.4">
      <c r="A1" s="2" t="s">
        <v>530</v>
      </c>
    </row>
    <row r="2" spans="1:6" x14ac:dyDescent="0.4">
      <c r="A2" s="3" t="s">
        <v>470</v>
      </c>
      <c r="B2" s="4" t="s">
        <v>21</v>
      </c>
      <c r="C2" s="4" t="s">
        <v>48</v>
      </c>
      <c r="D2" s="4" t="s">
        <v>522</v>
      </c>
      <c r="E2" s="4" t="s">
        <v>518</v>
      </c>
      <c r="F2" s="5" t="s">
        <v>495</v>
      </c>
    </row>
    <row r="3" spans="1:6" x14ac:dyDescent="0.4">
      <c r="A3" s="2" t="s">
        <v>22</v>
      </c>
      <c r="B3" s="2">
        <v>669</v>
      </c>
      <c r="C3" s="2">
        <v>620</v>
      </c>
    </row>
    <row r="4" spans="1:6" x14ac:dyDescent="0.4">
      <c r="A4" s="2" t="s">
        <v>23</v>
      </c>
      <c r="B4" s="2">
        <v>58</v>
      </c>
      <c r="C4" s="2">
        <v>55</v>
      </c>
    </row>
    <row r="5" spans="1:6" x14ac:dyDescent="0.4">
      <c r="A5" s="2" t="s">
        <v>24</v>
      </c>
      <c r="B5" s="2">
        <v>28</v>
      </c>
      <c r="C5" s="2">
        <v>25</v>
      </c>
    </row>
    <row r="6" spans="1:6" x14ac:dyDescent="0.4">
      <c r="A6" s="2" t="s">
        <v>23</v>
      </c>
      <c r="B6" s="2">
        <v>19</v>
      </c>
      <c r="C6" s="2">
        <v>16</v>
      </c>
    </row>
    <row r="8" spans="1:6" x14ac:dyDescent="0.4">
      <c r="A8" s="2" t="s">
        <v>25</v>
      </c>
      <c r="B8" s="2">
        <v>602</v>
      </c>
      <c r="C8" s="2">
        <v>434</v>
      </c>
    </row>
    <row r="9" spans="1:6" x14ac:dyDescent="0.4">
      <c r="A9" s="2" t="s">
        <v>23</v>
      </c>
      <c r="B9" s="2">
        <v>401</v>
      </c>
      <c r="C9" s="2">
        <v>355</v>
      </c>
    </row>
    <row r="10" spans="1:6" x14ac:dyDescent="0.4">
      <c r="A10" s="2" t="s">
        <v>24</v>
      </c>
      <c r="B10" s="2">
        <v>218</v>
      </c>
      <c r="C10" s="2">
        <v>177</v>
      </c>
    </row>
    <row r="11" spans="1:6" x14ac:dyDescent="0.4">
      <c r="A11" s="2" t="s">
        <v>23</v>
      </c>
      <c r="B11" s="2">
        <v>257</v>
      </c>
      <c r="C11" s="2">
        <v>224</v>
      </c>
    </row>
    <row r="13" spans="1:6" x14ac:dyDescent="0.4">
      <c r="A13" s="2" t="s">
        <v>26</v>
      </c>
      <c r="B13" s="2">
        <v>604</v>
      </c>
      <c r="C13" s="2">
        <v>449</v>
      </c>
    </row>
    <row r="14" spans="1:6" x14ac:dyDescent="0.4">
      <c r="A14" s="2" t="s">
        <v>23</v>
      </c>
      <c r="B14" s="2">
        <v>789</v>
      </c>
      <c r="C14" s="2">
        <v>715</v>
      </c>
    </row>
    <row r="15" spans="1:6" x14ac:dyDescent="0.4">
      <c r="A15" s="2" t="s">
        <v>24</v>
      </c>
      <c r="B15" s="2">
        <v>358</v>
      </c>
      <c r="C15" s="2">
        <v>295</v>
      </c>
    </row>
    <row r="16" spans="1:6" x14ac:dyDescent="0.4">
      <c r="A16" s="2" t="s">
        <v>23</v>
      </c>
      <c r="B16" s="2">
        <v>637</v>
      </c>
      <c r="C16" s="2">
        <v>564</v>
      </c>
    </row>
    <row r="18" spans="1:3" x14ac:dyDescent="0.4">
      <c r="A18" s="2" t="s">
        <v>27</v>
      </c>
      <c r="B18" s="2">
        <v>570</v>
      </c>
      <c r="C18" s="2">
        <v>430</v>
      </c>
    </row>
    <row r="19" spans="1:3" x14ac:dyDescent="0.4">
      <c r="A19" s="2" t="s">
        <v>23</v>
      </c>
      <c r="B19" s="2">
        <v>1165</v>
      </c>
      <c r="C19" s="2">
        <v>954</v>
      </c>
    </row>
    <row r="20" spans="1:3" x14ac:dyDescent="0.4">
      <c r="A20" s="2" t="s">
        <v>24</v>
      </c>
      <c r="B20" s="2">
        <v>443</v>
      </c>
      <c r="C20" s="2">
        <v>350</v>
      </c>
    </row>
    <row r="21" spans="1:3" x14ac:dyDescent="0.4">
      <c r="A21" s="2" t="s">
        <v>23</v>
      </c>
      <c r="B21" s="2">
        <v>1046</v>
      </c>
      <c r="C21" s="2">
        <v>862</v>
      </c>
    </row>
    <row r="23" spans="1:3" x14ac:dyDescent="0.4">
      <c r="A23" s="2" t="s">
        <v>28</v>
      </c>
      <c r="B23" s="2">
        <v>523</v>
      </c>
      <c r="C23" s="2">
        <v>393</v>
      </c>
    </row>
    <row r="24" spans="1:3" x14ac:dyDescent="0.4">
      <c r="A24" s="2" t="s">
        <v>23</v>
      </c>
      <c r="B24" s="2">
        <v>1599</v>
      </c>
      <c r="C24" s="2">
        <v>1313</v>
      </c>
    </row>
    <row r="25" spans="1:3" x14ac:dyDescent="0.4">
      <c r="A25" s="2" t="s">
        <v>24</v>
      </c>
      <c r="B25" s="2">
        <v>462</v>
      </c>
      <c r="C25" s="2">
        <v>352</v>
      </c>
    </row>
    <row r="26" spans="1:3" x14ac:dyDescent="0.4">
      <c r="A26" s="2" t="s">
        <v>23</v>
      </c>
      <c r="B26" s="2">
        <v>1502</v>
      </c>
      <c r="C26" s="2">
        <v>1228</v>
      </c>
    </row>
    <row r="28" spans="1:3" x14ac:dyDescent="0.4">
      <c r="A28" s="2" t="s">
        <v>29</v>
      </c>
      <c r="B28" s="2">
        <v>359</v>
      </c>
      <c r="C28" s="2">
        <v>288</v>
      </c>
    </row>
    <row r="29" spans="1:3" x14ac:dyDescent="0.4">
      <c r="A29" s="2" t="s">
        <v>23</v>
      </c>
      <c r="B29" s="2">
        <v>1297</v>
      </c>
      <c r="C29" s="2">
        <v>1103</v>
      </c>
    </row>
    <row r="30" spans="1:3" x14ac:dyDescent="0.4">
      <c r="A30" s="2" t="s">
        <v>24</v>
      </c>
      <c r="B30" s="2">
        <v>336</v>
      </c>
      <c r="C30" s="2">
        <v>272</v>
      </c>
    </row>
    <row r="31" spans="1:3" x14ac:dyDescent="0.4">
      <c r="A31" s="2" t="s">
        <v>23</v>
      </c>
      <c r="B31" s="2">
        <v>1246</v>
      </c>
      <c r="C31" s="2">
        <v>1052</v>
      </c>
    </row>
    <row r="33" spans="1:6" x14ac:dyDescent="0.4">
      <c r="A33" s="2" t="s">
        <v>30</v>
      </c>
      <c r="B33" s="2">
        <v>291</v>
      </c>
      <c r="C33" s="2">
        <v>250</v>
      </c>
    </row>
    <row r="34" spans="1:6" x14ac:dyDescent="0.4">
      <c r="A34" s="2" t="s">
        <v>23</v>
      </c>
      <c r="B34" s="2">
        <v>1285</v>
      </c>
      <c r="C34" s="2">
        <v>1160</v>
      </c>
    </row>
    <row r="35" spans="1:6" x14ac:dyDescent="0.4">
      <c r="A35" s="2" t="s">
        <v>31</v>
      </c>
      <c r="B35" s="2">
        <v>21</v>
      </c>
      <c r="C35" s="2">
        <v>13</v>
      </c>
    </row>
    <row r="36" spans="1:6" x14ac:dyDescent="0.4">
      <c r="A36" s="2" t="s">
        <v>32</v>
      </c>
      <c r="B36" s="2">
        <v>18</v>
      </c>
      <c r="C36" s="2">
        <v>15</v>
      </c>
    </row>
    <row r="37" spans="1:6" x14ac:dyDescent="0.4">
      <c r="A37" s="2" t="s">
        <v>33</v>
      </c>
      <c r="B37" s="2">
        <v>27</v>
      </c>
      <c r="C37" s="2">
        <v>18</v>
      </c>
    </row>
    <row r="38" spans="1:6" x14ac:dyDescent="0.4">
      <c r="A38" s="2" t="s">
        <v>34</v>
      </c>
      <c r="B38" s="2">
        <v>33</v>
      </c>
      <c r="C38" s="2">
        <v>31</v>
      </c>
    </row>
    <row r="39" spans="1:6" x14ac:dyDescent="0.4">
      <c r="A39" s="2" t="s">
        <v>35</v>
      </c>
      <c r="B39" s="2">
        <v>49</v>
      </c>
      <c r="C39" s="2">
        <v>41</v>
      </c>
    </row>
    <row r="40" spans="1:6" x14ac:dyDescent="0.4">
      <c r="A40" s="2" t="s">
        <v>36</v>
      </c>
      <c r="B40" s="2">
        <v>46</v>
      </c>
      <c r="C40" s="2">
        <v>39</v>
      </c>
    </row>
    <row r="41" spans="1:6" x14ac:dyDescent="0.4">
      <c r="A41" s="2" t="s">
        <v>37</v>
      </c>
      <c r="B41" s="2">
        <v>38</v>
      </c>
      <c r="C41" s="2">
        <v>37</v>
      </c>
    </row>
    <row r="42" spans="1:6" x14ac:dyDescent="0.4">
      <c r="A42" s="2" t="s">
        <v>38</v>
      </c>
      <c r="B42" s="2">
        <v>59</v>
      </c>
      <c r="C42" s="2">
        <v>56</v>
      </c>
    </row>
    <row r="44" spans="1:6" x14ac:dyDescent="0.4">
      <c r="A44" s="2" t="s">
        <v>24</v>
      </c>
      <c r="B44" s="2">
        <v>269</v>
      </c>
      <c r="C44" s="2">
        <v>230</v>
      </c>
    </row>
    <row r="45" spans="1:6" x14ac:dyDescent="0.4">
      <c r="A45" s="2" t="s">
        <v>23</v>
      </c>
      <c r="B45" s="2">
        <v>1235</v>
      </c>
      <c r="C45" s="2">
        <v>1110</v>
      </c>
    </row>
    <row r="46" spans="1:6" x14ac:dyDescent="0.4">
      <c r="A46" s="6" t="s">
        <v>508</v>
      </c>
      <c r="B46" s="6"/>
      <c r="C46" s="6"/>
      <c r="D46" s="6"/>
      <c r="E46" s="6"/>
      <c r="F46" s="6"/>
    </row>
  </sheetData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D64B5B-9CEE-456B-9F48-370C48BDCF07}">
  <sheetPr>
    <tabColor rgb="FFC00000"/>
  </sheetPr>
  <dimension ref="A1:P34"/>
  <sheetViews>
    <sheetView view="pageBreakPreview" zoomScale="125" zoomScaleNormal="100" zoomScaleSheetLayoutView="125" workbookViewId="0">
      <selection activeCell="A2" sqref="A2:XFD3"/>
    </sheetView>
  </sheetViews>
  <sheetFormatPr defaultColWidth="8.89453125" defaultRowHeight="10.5" x14ac:dyDescent="0.4"/>
  <cols>
    <col min="1" max="1" width="28.68359375" style="2" customWidth="1"/>
    <col min="2" max="3" width="4.3125" style="2" customWidth="1"/>
    <col min="4" max="11" width="3.68359375" style="2" customWidth="1"/>
    <col min="12" max="13" width="4.20703125" style="2" customWidth="1"/>
    <col min="14" max="16" width="3.68359375" style="2" customWidth="1"/>
    <col min="17" max="16384" width="8.89453125" style="2"/>
  </cols>
  <sheetData>
    <row r="1" spans="1:16" x14ac:dyDescent="0.4">
      <c r="A1" s="2" t="s">
        <v>548</v>
      </c>
    </row>
    <row r="2" spans="1:16" x14ac:dyDescent="0.4">
      <c r="A2" s="9"/>
      <c r="B2" s="19" t="s">
        <v>21</v>
      </c>
      <c r="C2" s="19"/>
      <c r="D2" s="19"/>
      <c r="E2" s="19"/>
      <c r="F2" s="19"/>
      <c r="G2" s="19" t="s">
        <v>510</v>
      </c>
      <c r="H2" s="19"/>
      <c r="I2" s="19"/>
      <c r="J2" s="19"/>
      <c r="K2" s="19"/>
      <c r="L2" s="19" t="s">
        <v>509</v>
      </c>
      <c r="M2" s="19"/>
      <c r="N2" s="19"/>
      <c r="O2" s="19"/>
      <c r="P2" s="20"/>
    </row>
    <row r="3" spans="1:16" x14ac:dyDescent="0.4">
      <c r="A3" s="10" t="s">
        <v>484</v>
      </c>
      <c r="B3" s="4" t="s">
        <v>21</v>
      </c>
      <c r="C3" s="4" t="s">
        <v>492</v>
      </c>
      <c r="D3" s="4" t="s">
        <v>493</v>
      </c>
      <c r="E3" s="4" t="s">
        <v>494</v>
      </c>
      <c r="F3" s="4" t="s">
        <v>495</v>
      </c>
      <c r="G3" s="4" t="s">
        <v>21</v>
      </c>
      <c r="H3" s="4" t="s">
        <v>492</v>
      </c>
      <c r="I3" s="4" t="s">
        <v>493</v>
      </c>
      <c r="J3" s="4" t="s">
        <v>494</v>
      </c>
      <c r="K3" s="4" t="s">
        <v>495</v>
      </c>
      <c r="L3" s="4" t="s">
        <v>21</v>
      </c>
      <c r="M3" s="4" t="s">
        <v>492</v>
      </c>
      <c r="N3" s="4" t="s">
        <v>493</v>
      </c>
      <c r="O3" s="4" t="s">
        <v>494</v>
      </c>
      <c r="P3" s="5" t="s">
        <v>495</v>
      </c>
    </row>
    <row r="4" spans="1:16" x14ac:dyDescent="0.4">
      <c r="A4" s="2" t="s">
        <v>380</v>
      </c>
      <c r="B4" s="2">
        <f>B5+B10+B16+B24+B25+B30</f>
        <v>5599</v>
      </c>
      <c r="C4" s="2">
        <f t="shared" ref="C4:E4" si="0">C5+C10+C16+C24+C25+C30</f>
        <v>4533</v>
      </c>
      <c r="D4" s="2">
        <f t="shared" si="0"/>
        <v>463</v>
      </c>
      <c r="E4" s="2">
        <f t="shared" si="0"/>
        <v>80</v>
      </c>
      <c r="F4" s="2">
        <f>B4-C4-D4-E4</f>
        <v>523</v>
      </c>
      <c r="G4" s="2">
        <f t="shared" ref="G4:G33" si="1">B4-L4</f>
        <v>3542</v>
      </c>
      <c r="H4" s="2">
        <f t="shared" ref="H4:H33" si="2">C4-M4</f>
        <v>2808</v>
      </c>
      <c r="I4" s="2">
        <f t="shared" ref="I4:I33" si="3">D4-N4</f>
        <v>316</v>
      </c>
      <c r="J4" s="2">
        <f t="shared" ref="J4:J33" si="4">E4-O4</f>
        <v>54</v>
      </c>
      <c r="K4" s="2">
        <f t="shared" ref="K4:K33" si="5">F4-P4</f>
        <v>364</v>
      </c>
      <c r="L4" s="2">
        <f>L5+L10+L16+L24+L25+L30</f>
        <v>2057</v>
      </c>
      <c r="M4" s="2">
        <f t="shared" ref="M4" si="6">M5+M10+M16+M24+M25+M30</f>
        <v>1725</v>
      </c>
      <c r="N4" s="2">
        <f t="shared" ref="N4" si="7">N5+N10+N16+N24+N25+N30</f>
        <v>147</v>
      </c>
      <c r="O4" s="2">
        <f t="shared" ref="O4" si="8">O5+O10+O16+O24+O25+O30</f>
        <v>26</v>
      </c>
      <c r="P4" s="2">
        <f>L4-M4-N4-O4</f>
        <v>159</v>
      </c>
    </row>
    <row r="5" spans="1:16" x14ac:dyDescent="0.4">
      <c r="A5" s="2" t="s">
        <v>381</v>
      </c>
      <c r="B5" s="2">
        <v>1346</v>
      </c>
      <c r="C5" s="2">
        <v>1054</v>
      </c>
      <c r="D5" s="2">
        <v>89</v>
      </c>
      <c r="E5" s="2">
        <v>25</v>
      </c>
      <c r="F5" s="2">
        <f t="shared" ref="F5:F33" si="9">B5-C5-D5-E5</f>
        <v>178</v>
      </c>
      <c r="G5" s="2">
        <f t="shared" si="1"/>
        <v>775</v>
      </c>
      <c r="H5" s="2">
        <f t="shared" si="2"/>
        <v>606</v>
      </c>
      <c r="I5" s="2">
        <f t="shared" si="3"/>
        <v>46</v>
      </c>
      <c r="J5" s="2">
        <f t="shared" si="4"/>
        <v>15</v>
      </c>
      <c r="K5" s="2">
        <f t="shared" si="5"/>
        <v>108</v>
      </c>
      <c r="L5" s="2">
        <v>571</v>
      </c>
      <c r="M5" s="2">
        <v>448</v>
      </c>
      <c r="N5" s="2">
        <v>43</v>
      </c>
      <c r="O5" s="2">
        <v>10</v>
      </c>
      <c r="P5" s="2">
        <f t="shared" ref="P5:P33" si="10">L5-M5-N5-O5</f>
        <v>70</v>
      </c>
    </row>
    <row r="6" spans="1:16" x14ac:dyDescent="0.4">
      <c r="A6" s="2" t="s">
        <v>382</v>
      </c>
      <c r="B6" s="2">
        <v>641</v>
      </c>
      <c r="C6" s="2">
        <v>534</v>
      </c>
      <c r="D6" s="2">
        <v>33</v>
      </c>
      <c r="E6" s="2">
        <v>14</v>
      </c>
      <c r="F6" s="2">
        <f t="shared" si="9"/>
        <v>60</v>
      </c>
      <c r="G6" s="2">
        <f t="shared" si="1"/>
        <v>438</v>
      </c>
      <c r="H6" s="2">
        <f t="shared" si="2"/>
        <v>351</v>
      </c>
      <c r="I6" s="2">
        <f t="shared" si="3"/>
        <v>20</v>
      </c>
      <c r="J6" s="2">
        <f t="shared" si="4"/>
        <v>12</v>
      </c>
      <c r="K6" s="2">
        <f t="shared" si="5"/>
        <v>55</v>
      </c>
      <c r="L6" s="2">
        <v>203</v>
      </c>
      <c r="M6" s="2">
        <v>183</v>
      </c>
      <c r="N6" s="2">
        <v>13</v>
      </c>
      <c r="O6" s="2">
        <v>2</v>
      </c>
      <c r="P6" s="2">
        <f t="shared" si="10"/>
        <v>5</v>
      </c>
    </row>
    <row r="7" spans="1:16" x14ac:dyDescent="0.4">
      <c r="A7" s="2" t="s">
        <v>383</v>
      </c>
      <c r="B7" s="2">
        <v>202</v>
      </c>
      <c r="C7" s="2">
        <v>184</v>
      </c>
      <c r="D7" s="2">
        <v>13</v>
      </c>
      <c r="E7" s="2">
        <v>0</v>
      </c>
      <c r="F7" s="2">
        <f t="shared" si="9"/>
        <v>5</v>
      </c>
      <c r="G7" s="2">
        <f t="shared" si="1"/>
        <v>91</v>
      </c>
      <c r="H7" s="2">
        <f t="shared" si="2"/>
        <v>84</v>
      </c>
      <c r="I7" s="2">
        <f t="shared" si="3"/>
        <v>5</v>
      </c>
      <c r="J7" s="2">
        <f t="shared" si="4"/>
        <v>0</v>
      </c>
      <c r="K7" s="2">
        <f t="shared" si="5"/>
        <v>2</v>
      </c>
      <c r="L7" s="2">
        <v>111</v>
      </c>
      <c r="M7" s="2">
        <v>100</v>
      </c>
      <c r="N7" s="2">
        <v>8</v>
      </c>
      <c r="O7" s="2">
        <v>0</v>
      </c>
      <c r="P7" s="2">
        <f t="shared" si="10"/>
        <v>3</v>
      </c>
    </row>
    <row r="8" spans="1:16" x14ac:dyDescent="0.4">
      <c r="A8" s="2" t="s">
        <v>384</v>
      </c>
      <c r="B8" s="2">
        <v>705</v>
      </c>
      <c r="C8" s="2">
        <v>520</v>
      </c>
      <c r="D8" s="2">
        <v>56</v>
      </c>
      <c r="E8" s="2">
        <v>14</v>
      </c>
      <c r="F8" s="2">
        <f t="shared" si="9"/>
        <v>115</v>
      </c>
      <c r="G8" s="2">
        <f t="shared" si="1"/>
        <v>337</v>
      </c>
      <c r="H8" s="2">
        <f t="shared" si="2"/>
        <v>255</v>
      </c>
      <c r="I8" s="2">
        <f t="shared" si="3"/>
        <v>26</v>
      </c>
      <c r="J8" s="2">
        <f t="shared" si="4"/>
        <v>6</v>
      </c>
      <c r="K8" s="2">
        <f t="shared" si="5"/>
        <v>50</v>
      </c>
      <c r="L8" s="2">
        <v>368</v>
      </c>
      <c r="M8" s="2">
        <v>265</v>
      </c>
      <c r="N8" s="2">
        <v>30</v>
      </c>
      <c r="O8" s="2">
        <v>8</v>
      </c>
      <c r="P8" s="2">
        <f t="shared" si="10"/>
        <v>65</v>
      </c>
    </row>
    <row r="9" spans="1:16" x14ac:dyDescent="0.4">
      <c r="A9" s="2" t="s">
        <v>385</v>
      </c>
      <c r="B9" s="2">
        <v>431</v>
      </c>
      <c r="C9" s="2">
        <v>276</v>
      </c>
      <c r="D9" s="2">
        <v>39</v>
      </c>
      <c r="E9" s="2">
        <v>11</v>
      </c>
      <c r="F9" s="2">
        <f t="shared" si="9"/>
        <v>105</v>
      </c>
      <c r="G9" s="2">
        <f t="shared" si="1"/>
        <v>156</v>
      </c>
      <c r="H9" s="2">
        <f t="shared" si="2"/>
        <v>99</v>
      </c>
      <c r="I9" s="2">
        <f t="shared" si="3"/>
        <v>13</v>
      </c>
      <c r="J9" s="2">
        <f t="shared" si="4"/>
        <v>3</v>
      </c>
      <c r="K9" s="2">
        <f t="shared" si="5"/>
        <v>41</v>
      </c>
      <c r="L9" s="2">
        <v>275</v>
      </c>
      <c r="M9" s="2">
        <v>177</v>
      </c>
      <c r="N9" s="2">
        <v>26</v>
      </c>
      <c r="O9" s="2">
        <v>8</v>
      </c>
      <c r="P9" s="2">
        <f t="shared" si="10"/>
        <v>64</v>
      </c>
    </row>
    <row r="10" spans="1:16" x14ac:dyDescent="0.4">
      <c r="A10" s="2" t="s">
        <v>386</v>
      </c>
      <c r="B10" s="2">
        <v>1208</v>
      </c>
      <c r="C10" s="2">
        <v>1029</v>
      </c>
      <c r="D10" s="2">
        <v>94</v>
      </c>
      <c r="E10" s="2">
        <v>15</v>
      </c>
      <c r="F10" s="2">
        <f t="shared" si="9"/>
        <v>70</v>
      </c>
      <c r="G10" s="2">
        <f t="shared" si="1"/>
        <v>472</v>
      </c>
      <c r="H10" s="2">
        <f t="shared" si="2"/>
        <v>390</v>
      </c>
      <c r="I10" s="2">
        <f t="shared" si="3"/>
        <v>37</v>
      </c>
      <c r="J10" s="2">
        <f t="shared" si="4"/>
        <v>9</v>
      </c>
      <c r="K10" s="2">
        <f t="shared" si="5"/>
        <v>36</v>
      </c>
      <c r="L10" s="2">
        <v>736</v>
      </c>
      <c r="M10" s="2">
        <v>639</v>
      </c>
      <c r="N10" s="2">
        <v>57</v>
      </c>
      <c r="O10" s="2">
        <v>6</v>
      </c>
      <c r="P10" s="2">
        <f t="shared" si="10"/>
        <v>34</v>
      </c>
    </row>
    <row r="11" spans="1:16" x14ac:dyDescent="0.4">
      <c r="A11" s="2" t="s">
        <v>387</v>
      </c>
      <c r="B11" s="2">
        <v>32</v>
      </c>
      <c r="C11" s="2">
        <v>25</v>
      </c>
      <c r="D11" s="2">
        <v>4</v>
      </c>
      <c r="E11" s="2">
        <v>1</v>
      </c>
      <c r="F11" s="2">
        <f t="shared" si="9"/>
        <v>2</v>
      </c>
      <c r="G11" s="2">
        <f t="shared" si="1"/>
        <v>13</v>
      </c>
      <c r="H11" s="2">
        <f t="shared" si="2"/>
        <v>12</v>
      </c>
      <c r="I11" s="2">
        <f t="shared" si="3"/>
        <v>0</v>
      </c>
      <c r="J11" s="2">
        <f t="shared" si="4"/>
        <v>1</v>
      </c>
      <c r="K11" s="2">
        <f t="shared" si="5"/>
        <v>0</v>
      </c>
      <c r="L11" s="2">
        <v>19</v>
      </c>
      <c r="M11" s="2">
        <v>13</v>
      </c>
      <c r="N11" s="2">
        <v>4</v>
      </c>
      <c r="O11" s="2">
        <v>0</v>
      </c>
      <c r="P11" s="2">
        <f t="shared" si="10"/>
        <v>2</v>
      </c>
    </row>
    <row r="12" spans="1:16" x14ac:dyDescent="0.4">
      <c r="A12" s="2" t="s">
        <v>388</v>
      </c>
      <c r="B12" s="2">
        <v>136</v>
      </c>
      <c r="C12" s="2">
        <v>116</v>
      </c>
      <c r="D12" s="2">
        <v>10</v>
      </c>
      <c r="E12" s="2">
        <v>1</v>
      </c>
      <c r="F12" s="2">
        <f t="shared" si="9"/>
        <v>9</v>
      </c>
      <c r="G12" s="2">
        <f t="shared" si="1"/>
        <v>111</v>
      </c>
      <c r="H12" s="2">
        <f t="shared" si="2"/>
        <v>93</v>
      </c>
      <c r="I12" s="2">
        <f t="shared" si="3"/>
        <v>9</v>
      </c>
      <c r="J12" s="2">
        <f t="shared" si="4"/>
        <v>1</v>
      </c>
      <c r="K12" s="2">
        <f t="shared" si="5"/>
        <v>8</v>
      </c>
      <c r="L12" s="2">
        <v>25</v>
      </c>
      <c r="M12" s="2">
        <v>23</v>
      </c>
      <c r="N12" s="2">
        <v>1</v>
      </c>
      <c r="O12" s="2">
        <v>0</v>
      </c>
      <c r="P12" s="2">
        <f t="shared" si="10"/>
        <v>1</v>
      </c>
    </row>
    <row r="13" spans="1:16" x14ac:dyDescent="0.4">
      <c r="A13" s="2" t="s">
        <v>389</v>
      </c>
      <c r="B13" s="2">
        <v>402</v>
      </c>
      <c r="C13" s="2">
        <v>338</v>
      </c>
      <c r="D13" s="2">
        <v>35</v>
      </c>
      <c r="E13" s="2">
        <v>5</v>
      </c>
      <c r="F13" s="2">
        <f t="shared" si="9"/>
        <v>24</v>
      </c>
      <c r="G13" s="2">
        <f t="shared" si="1"/>
        <v>152</v>
      </c>
      <c r="H13" s="2">
        <f t="shared" si="2"/>
        <v>123</v>
      </c>
      <c r="I13" s="2">
        <f t="shared" si="3"/>
        <v>13</v>
      </c>
      <c r="J13" s="2">
        <f t="shared" si="4"/>
        <v>3</v>
      </c>
      <c r="K13" s="2">
        <f t="shared" si="5"/>
        <v>13</v>
      </c>
      <c r="L13" s="2">
        <v>250</v>
      </c>
      <c r="M13" s="2">
        <v>215</v>
      </c>
      <c r="N13" s="2">
        <v>22</v>
      </c>
      <c r="O13" s="2">
        <v>2</v>
      </c>
      <c r="P13" s="2">
        <f t="shared" si="10"/>
        <v>11</v>
      </c>
    </row>
    <row r="14" spans="1:16" x14ac:dyDescent="0.4">
      <c r="A14" s="2" t="s">
        <v>390</v>
      </c>
      <c r="B14" s="2">
        <v>638</v>
      </c>
      <c r="C14" s="2">
        <v>550</v>
      </c>
      <c r="D14" s="2">
        <v>45</v>
      </c>
      <c r="E14" s="2">
        <v>8</v>
      </c>
      <c r="F14" s="2">
        <f t="shared" si="9"/>
        <v>35</v>
      </c>
      <c r="G14" s="2">
        <f t="shared" si="1"/>
        <v>196</v>
      </c>
      <c r="H14" s="2">
        <f t="shared" si="2"/>
        <v>162</v>
      </c>
      <c r="I14" s="2">
        <f t="shared" si="3"/>
        <v>15</v>
      </c>
      <c r="J14" s="2">
        <f t="shared" si="4"/>
        <v>4</v>
      </c>
      <c r="K14" s="2">
        <f t="shared" si="5"/>
        <v>15</v>
      </c>
      <c r="L14" s="2">
        <v>442</v>
      </c>
      <c r="M14" s="2">
        <v>388</v>
      </c>
      <c r="N14" s="2">
        <v>30</v>
      </c>
      <c r="O14" s="2">
        <v>4</v>
      </c>
      <c r="P14" s="2">
        <f t="shared" si="10"/>
        <v>20</v>
      </c>
    </row>
    <row r="15" spans="1:16" x14ac:dyDescent="0.4">
      <c r="A15" s="2" t="s">
        <v>391</v>
      </c>
      <c r="B15" s="2">
        <v>215</v>
      </c>
      <c r="C15" s="2">
        <v>188</v>
      </c>
      <c r="D15" s="2">
        <v>16</v>
      </c>
      <c r="E15" s="2">
        <v>2</v>
      </c>
      <c r="F15" s="2">
        <f t="shared" si="9"/>
        <v>9</v>
      </c>
      <c r="G15" s="2">
        <f t="shared" si="1"/>
        <v>8</v>
      </c>
      <c r="H15" s="2">
        <f t="shared" si="2"/>
        <v>8</v>
      </c>
      <c r="I15" s="2">
        <f t="shared" si="3"/>
        <v>0</v>
      </c>
      <c r="J15" s="2">
        <f t="shared" si="4"/>
        <v>0</v>
      </c>
      <c r="K15" s="2">
        <f t="shared" si="5"/>
        <v>0</v>
      </c>
      <c r="L15" s="2">
        <v>207</v>
      </c>
      <c r="M15" s="2">
        <v>180</v>
      </c>
      <c r="N15" s="2">
        <v>16</v>
      </c>
      <c r="O15" s="2">
        <v>2</v>
      </c>
      <c r="P15" s="2">
        <f t="shared" si="10"/>
        <v>9</v>
      </c>
    </row>
    <row r="16" spans="1:16" x14ac:dyDescent="0.4">
      <c r="A16" s="2" t="s">
        <v>392</v>
      </c>
      <c r="B16" s="2">
        <v>1107</v>
      </c>
      <c r="C16" s="2">
        <v>922</v>
      </c>
      <c r="D16" s="2">
        <v>81</v>
      </c>
      <c r="E16" s="2">
        <v>19</v>
      </c>
      <c r="F16" s="2">
        <f t="shared" si="9"/>
        <v>85</v>
      </c>
      <c r="G16" s="2">
        <f t="shared" si="1"/>
        <v>463</v>
      </c>
      <c r="H16" s="2">
        <f t="shared" si="2"/>
        <v>372</v>
      </c>
      <c r="I16" s="2">
        <f t="shared" si="3"/>
        <v>42</v>
      </c>
      <c r="J16" s="2">
        <f t="shared" si="4"/>
        <v>9</v>
      </c>
      <c r="K16" s="2">
        <f t="shared" si="5"/>
        <v>40</v>
      </c>
      <c r="L16" s="2">
        <v>644</v>
      </c>
      <c r="M16" s="2">
        <v>550</v>
      </c>
      <c r="N16" s="2">
        <v>39</v>
      </c>
      <c r="O16" s="2">
        <v>10</v>
      </c>
      <c r="P16" s="2">
        <f t="shared" si="10"/>
        <v>45</v>
      </c>
    </row>
    <row r="17" spans="1:16" x14ac:dyDescent="0.4">
      <c r="A17" s="2" t="s">
        <v>393</v>
      </c>
      <c r="B17" s="2">
        <v>312</v>
      </c>
      <c r="C17" s="2">
        <v>271</v>
      </c>
      <c r="D17" s="2">
        <v>21</v>
      </c>
      <c r="E17" s="2">
        <v>7</v>
      </c>
      <c r="F17" s="2">
        <f t="shared" si="9"/>
        <v>13</v>
      </c>
      <c r="G17" s="2">
        <f t="shared" si="1"/>
        <v>46</v>
      </c>
      <c r="H17" s="2">
        <f t="shared" si="2"/>
        <v>28</v>
      </c>
      <c r="I17" s="2">
        <f t="shared" si="3"/>
        <v>6</v>
      </c>
      <c r="J17" s="2">
        <f t="shared" si="4"/>
        <v>3</v>
      </c>
      <c r="K17" s="2">
        <f t="shared" si="5"/>
        <v>9</v>
      </c>
      <c r="L17" s="2">
        <v>266</v>
      </c>
      <c r="M17" s="2">
        <v>243</v>
      </c>
      <c r="N17" s="2">
        <v>15</v>
      </c>
      <c r="O17" s="2">
        <v>4</v>
      </c>
      <c r="P17" s="2">
        <f t="shared" si="10"/>
        <v>4</v>
      </c>
    </row>
    <row r="18" spans="1:16" x14ac:dyDescent="0.4">
      <c r="A18" s="2" t="s">
        <v>394</v>
      </c>
      <c r="B18" s="2">
        <v>185</v>
      </c>
      <c r="C18" s="2">
        <v>154</v>
      </c>
      <c r="D18" s="2">
        <v>23</v>
      </c>
      <c r="E18" s="2">
        <v>2</v>
      </c>
      <c r="F18" s="2">
        <f t="shared" si="9"/>
        <v>6</v>
      </c>
      <c r="G18" s="2">
        <f t="shared" si="1"/>
        <v>180</v>
      </c>
      <c r="H18" s="2">
        <f t="shared" si="2"/>
        <v>149</v>
      </c>
      <c r="I18" s="2">
        <f t="shared" si="3"/>
        <v>23</v>
      </c>
      <c r="J18" s="2">
        <f t="shared" si="4"/>
        <v>2</v>
      </c>
      <c r="K18" s="2">
        <f t="shared" si="5"/>
        <v>6</v>
      </c>
      <c r="L18" s="2">
        <v>5</v>
      </c>
      <c r="M18" s="2">
        <v>5</v>
      </c>
      <c r="N18" s="2">
        <v>0</v>
      </c>
      <c r="O18" s="2">
        <v>0</v>
      </c>
      <c r="P18" s="2">
        <f t="shared" si="10"/>
        <v>0</v>
      </c>
    </row>
    <row r="19" spans="1:16" x14ac:dyDescent="0.4">
      <c r="A19" s="2" t="s">
        <v>395</v>
      </c>
      <c r="B19" s="2">
        <v>610</v>
      </c>
      <c r="C19" s="2">
        <v>497</v>
      </c>
      <c r="D19" s="2">
        <v>37</v>
      </c>
      <c r="E19" s="2">
        <v>10</v>
      </c>
      <c r="F19" s="2">
        <f t="shared" si="9"/>
        <v>66</v>
      </c>
      <c r="G19" s="2">
        <f t="shared" si="1"/>
        <v>237</v>
      </c>
      <c r="H19" s="2">
        <f t="shared" si="2"/>
        <v>195</v>
      </c>
      <c r="I19" s="2">
        <f t="shared" si="3"/>
        <v>13</v>
      </c>
      <c r="J19" s="2">
        <f t="shared" si="4"/>
        <v>4</v>
      </c>
      <c r="K19" s="2">
        <f t="shared" si="5"/>
        <v>25</v>
      </c>
      <c r="L19" s="2">
        <v>373</v>
      </c>
      <c r="M19" s="2">
        <v>302</v>
      </c>
      <c r="N19" s="2">
        <v>24</v>
      </c>
      <c r="O19" s="2">
        <v>6</v>
      </c>
      <c r="P19" s="2">
        <f t="shared" si="10"/>
        <v>41</v>
      </c>
    </row>
    <row r="20" spans="1:16" x14ac:dyDescent="0.4">
      <c r="A20" s="2" t="s">
        <v>396</v>
      </c>
      <c r="B20" s="2">
        <v>333</v>
      </c>
      <c r="C20" s="2">
        <v>273</v>
      </c>
      <c r="D20" s="2">
        <v>19</v>
      </c>
      <c r="E20" s="2">
        <v>3</v>
      </c>
      <c r="F20" s="2">
        <f t="shared" si="9"/>
        <v>38</v>
      </c>
      <c r="G20" s="2">
        <f t="shared" si="1"/>
        <v>104</v>
      </c>
      <c r="H20" s="2">
        <f t="shared" si="2"/>
        <v>92</v>
      </c>
      <c r="I20" s="2">
        <f t="shared" si="3"/>
        <v>4</v>
      </c>
      <c r="J20" s="2">
        <f t="shared" si="4"/>
        <v>1</v>
      </c>
      <c r="K20" s="2">
        <f t="shared" si="5"/>
        <v>7</v>
      </c>
      <c r="L20" s="2">
        <v>229</v>
      </c>
      <c r="M20" s="2">
        <v>181</v>
      </c>
      <c r="N20" s="2">
        <v>15</v>
      </c>
      <c r="O20" s="2">
        <v>2</v>
      </c>
      <c r="P20" s="2">
        <f t="shared" si="10"/>
        <v>31</v>
      </c>
    </row>
    <row r="21" spans="1:16" x14ac:dyDescent="0.4">
      <c r="A21" s="2" t="s">
        <v>397</v>
      </c>
      <c r="B21" s="2">
        <v>33</v>
      </c>
      <c r="C21" s="2">
        <v>19</v>
      </c>
      <c r="D21" s="2">
        <v>6</v>
      </c>
      <c r="E21" s="2">
        <v>0</v>
      </c>
      <c r="F21" s="2">
        <f t="shared" si="9"/>
        <v>8</v>
      </c>
      <c r="G21" s="2">
        <f t="shared" si="1"/>
        <v>7</v>
      </c>
      <c r="H21" s="2">
        <f t="shared" si="2"/>
        <v>4</v>
      </c>
      <c r="I21" s="2">
        <f t="shared" si="3"/>
        <v>1</v>
      </c>
      <c r="J21" s="2">
        <f t="shared" si="4"/>
        <v>0</v>
      </c>
      <c r="K21" s="2">
        <f t="shared" si="5"/>
        <v>2</v>
      </c>
      <c r="L21" s="2">
        <v>26</v>
      </c>
      <c r="M21" s="2">
        <v>15</v>
      </c>
      <c r="N21" s="2">
        <v>5</v>
      </c>
      <c r="O21" s="2">
        <v>0</v>
      </c>
      <c r="P21" s="2">
        <f t="shared" si="10"/>
        <v>6</v>
      </c>
    </row>
    <row r="22" spans="1:16" x14ac:dyDescent="0.4">
      <c r="A22" s="2" t="s">
        <v>398</v>
      </c>
      <c r="B22" s="2">
        <v>161</v>
      </c>
      <c r="C22" s="2">
        <v>134</v>
      </c>
      <c r="D22" s="2">
        <v>9</v>
      </c>
      <c r="E22" s="2">
        <v>6</v>
      </c>
      <c r="F22" s="2">
        <f t="shared" si="9"/>
        <v>12</v>
      </c>
      <c r="G22" s="2">
        <f t="shared" si="1"/>
        <v>78</v>
      </c>
      <c r="H22" s="2">
        <f t="shared" si="2"/>
        <v>58</v>
      </c>
      <c r="I22" s="2">
        <f t="shared" si="3"/>
        <v>5</v>
      </c>
      <c r="J22" s="2">
        <f t="shared" si="4"/>
        <v>3</v>
      </c>
      <c r="K22" s="2">
        <f t="shared" si="5"/>
        <v>12</v>
      </c>
      <c r="L22" s="2">
        <v>83</v>
      </c>
      <c r="M22" s="2">
        <v>76</v>
      </c>
      <c r="N22" s="2">
        <v>4</v>
      </c>
      <c r="O22" s="2">
        <v>3</v>
      </c>
      <c r="P22" s="2">
        <f t="shared" si="10"/>
        <v>0</v>
      </c>
    </row>
    <row r="23" spans="1:16" x14ac:dyDescent="0.4">
      <c r="A23" s="2" t="s">
        <v>399</v>
      </c>
      <c r="B23" s="2">
        <v>83</v>
      </c>
      <c r="C23" s="2">
        <v>71</v>
      </c>
      <c r="D23" s="2">
        <v>3</v>
      </c>
      <c r="E23" s="2">
        <v>1</v>
      </c>
      <c r="F23" s="2">
        <f t="shared" si="9"/>
        <v>8</v>
      </c>
      <c r="G23" s="2">
        <f t="shared" si="1"/>
        <v>48</v>
      </c>
      <c r="H23" s="2">
        <f t="shared" si="2"/>
        <v>41</v>
      </c>
      <c r="I23" s="2">
        <f t="shared" si="3"/>
        <v>3</v>
      </c>
      <c r="J23" s="2">
        <f t="shared" si="4"/>
        <v>0</v>
      </c>
      <c r="K23" s="2">
        <f t="shared" si="5"/>
        <v>4</v>
      </c>
      <c r="L23" s="2">
        <v>35</v>
      </c>
      <c r="M23" s="2">
        <v>30</v>
      </c>
      <c r="N23" s="2">
        <v>0</v>
      </c>
      <c r="O23" s="2">
        <v>1</v>
      </c>
      <c r="P23" s="2">
        <f t="shared" si="10"/>
        <v>4</v>
      </c>
    </row>
    <row r="24" spans="1:16" x14ac:dyDescent="0.4">
      <c r="A24" s="2" t="s">
        <v>400</v>
      </c>
      <c r="B24" s="2">
        <v>359</v>
      </c>
      <c r="C24" s="2">
        <v>248</v>
      </c>
      <c r="D24" s="2">
        <v>45</v>
      </c>
      <c r="E24" s="2">
        <v>2</v>
      </c>
      <c r="F24" s="2">
        <f t="shared" si="9"/>
        <v>64</v>
      </c>
      <c r="G24" s="2">
        <f t="shared" si="1"/>
        <v>332</v>
      </c>
      <c r="H24" s="2">
        <f t="shared" si="2"/>
        <v>232</v>
      </c>
      <c r="I24" s="2">
        <f t="shared" si="3"/>
        <v>41</v>
      </c>
      <c r="J24" s="2">
        <f t="shared" si="4"/>
        <v>2</v>
      </c>
      <c r="K24" s="2">
        <f t="shared" si="5"/>
        <v>57</v>
      </c>
      <c r="L24" s="2">
        <v>27</v>
      </c>
      <c r="M24" s="2">
        <v>16</v>
      </c>
      <c r="N24" s="2">
        <v>4</v>
      </c>
      <c r="O24" s="2">
        <v>0</v>
      </c>
      <c r="P24" s="2">
        <f t="shared" si="10"/>
        <v>7</v>
      </c>
    </row>
    <row r="25" spans="1:16" x14ac:dyDescent="0.4">
      <c r="A25" s="2" t="s">
        <v>401</v>
      </c>
      <c r="B25" s="2">
        <v>942</v>
      </c>
      <c r="C25" s="2">
        <v>779</v>
      </c>
      <c r="D25" s="2">
        <v>87</v>
      </c>
      <c r="E25" s="2">
        <v>12</v>
      </c>
      <c r="F25" s="2">
        <f t="shared" si="9"/>
        <v>64</v>
      </c>
      <c r="G25" s="2">
        <f t="shared" si="1"/>
        <v>907</v>
      </c>
      <c r="H25" s="2">
        <f t="shared" si="2"/>
        <v>746</v>
      </c>
      <c r="I25" s="2">
        <f t="shared" si="3"/>
        <v>85</v>
      </c>
      <c r="J25" s="2">
        <f t="shared" si="4"/>
        <v>12</v>
      </c>
      <c r="K25" s="2">
        <f t="shared" si="5"/>
        <v>64</v>
      </c>
      <c r="L25" s="2">
        <v>35</v>
      </c>
      <c r="M25" s="2">
        <v>33</v>
      </c>
      <c r="N25" s="2">
        <v>2</v>
      </c>
      <c r="O25" s="2">
        <v>0</v>
      </c>
      <c r="P25" s="2">
        <f t="shared" si="10"/>
        <v>0</v>
      </c>
    </row>
    <row r="26" spans="1:16" x14ac:dyDescent="0.4">
      <c r="A26" s="2" t="s">
        <v>402</v>
      </c>
      <c r="B26" s="2">
        <v>225</v>
      </c>
      <c r="C26" s="2">
        <v>196</v>
      </c>
      <c r="D26" s="2">
        <v>12</v>
      </c>
      <c r="E26" s="2">
        <v>3</v>
      </c>
      <c r="F26" s="2">
        <f t="shared" si="9"/>
        <v>14</v>
      </c>
      <c r="G26" s="2">
        <f t="shared" si="1"/>
        <v>222</v>
      </c>
      <c r="H26" s="2">
        <f t="shared" si="2"/>
        <v>193</v>
      </c>
      <c r="I26" s="2">
        <f t="shared" si="3"/>
        <v>12</v>
      </c>
      <c r="J26" s="2">
        <f t="shared" si="4"/>
        <v>3</v>
      </c>
      <c r="K26" s="2">
        <f t="shared" si="5"/>
        <v>14</v>
      </c>
      <c r="L26" s="2">
        <v>3</v>
      </c>
      <c r="M26" s="2">
        <v>3</v>
      </c>
      <c r="N26" s="2">
        <v>0</v>
      </c>
      <c r="O26" s="2">
        <v>0</v>
      </c>
      <c r="P26" s="2">
        <f t="shared" si="10"/>
        <v>0</v>
      </c>
    </row>
    <row r="27" spans="1:16" x14ac:dyDescent="0.4">
      <c r="A27" s="2" t="s">
        <v>403</v>
      </c>
      <c r="B27" s="2">
        <v>615</v>
      </c>
      <c r="C27" s="2">
        <v>516</v>
      </c>
      <c r="D27" s="2">
        <v>66</v>
      </c>
      <c r="E27" s="2">
        <v>6</v>
      </c>
      <c r="F27" s="2">
        <f t="shared" si="9"/>
        <v>27</v>
      </c>
      <c r="G27" s="2">
        <f t="shared" si="1"/>
        <v>611</v>
      </c>
      <c r="H27" s="2">
        <f t="shared" si="2"/>
        <v>512</v>
      </c>
      <c r="I27" s="2">
        <f t="shared" si="3"/>
        <v>66</v>
      </c>
      <c r="J27" s="2">
        <f t="shared" si="4"/>
        <v>6</v>
      </c>
      <c r="K27" s="2">
        <f t="shared" si="5"/>
        <v>27</v>
      </c>
      <c r="L27" s="2">
        <v>4</v>
      </c>
      <c r="M27" s="2">
        <v>4</v>
      </c>
      <c r="N27" s="2">
        <v>0</v>
      </c>
      <c r="O27" s="2">
        <v>0</v>
      </c>
      <c r="P27" s="2">
        <f t="shared" si="10"/>
        <v>0</v>
      </c>
    </row>
    <row r="28" spans="1:16" x14ac:dyDescent="0.4">
      <c r="A28" s="2" t="s">
        <v>404</v>
      </c>
      <c r="B28" s="2">
        <v>1</v>
      </c>
      <c r="C28" s="2">
        <v>1</v>
      </c>
      <c r="D28" s="2">
        <v>0</v>
      </c>
      <c r="E28" s="2">
        <v>0</v>
      </c>
      <c r="F28" s="2">
        <f t="shared" si="9"/>
        <v>0</v>
      </c>
      <c r="G28" s="2">
        <f t="shared" si="1"/>
        <v>1</v>
      </c>
      <c r="H28" s="2">
        <f t="shared" si="2"/>
        <v>1</v>
      </c>
      <c r="I28" s="2">
        <f t="shared" si="3"/>
        <v>0</v>
      </c>
      <c r="J28" s="2">
        <f t="shared" si="4"/>
        <v>0</v>
      </c>
      <c r="K28" s="2">
        <f t="shared" si="5"/>
        <v>0</v>
      </c>
      <c r="L28" s="2">
        <v>0</v>
      </c>
      <c r="M28" s="2">
        <v>0</v>
      </c>
      <c r="N28" s="2">
        <v>0</v>
      </c>
      <c r="O28" s="2">
        <v>0</v>
      </c>
      <c r="P28" s="2">
        <f t="shared" si="10"/>
        <v>0</v>
      </c>
    </row>
    <row r="29" spans="1:16" x14ac:dyDescent="0.4">
      <c r="A29" s="2" t="s">
        <v>405</v>
      </c>
      <c r="B29" s="2">
        <v>101</v>
      </c>
      <c r="C29" s="2">
        <v>66</v>
      </c>
      <c r="D29" s="2">
        <v>9</v>
      </c>
      <c r="E29" s="2">
        <v>3</v>
      </c>
      <c r="F29" s="2">
        <f t="shared" si="9"/>
        <v>23</v>
      </c>
      <c r="G29" s="2">
        <f t="shared" si="1"/>
        <v>73</v>
      </c>
      <c r="H29" s="2">
        <f t="shared" si="2"/>
        <v>40</v>
      </c>
      <c r="I29" s="2">
        <f t="shared" si="3"/>
        <v>7</v>
      </c>
      <c r="J29" s="2">
        <f t="shared" si="4"/>
        <v>3</v>
      </c>
      <c r="K29" s="2">
        <f t="shared" si="5"/>
        <v>23</v>
      </c>
      <c r="L29" s="2">
        <v>28</v>
      </c>
      <c r="M29" s="2">
        <v>26</v>
      </c>
      <c r="N29" s="2">
        <v>2</v>
      </c>
      <c r="O29" s="2">
        <v>0</v>
      </c>
      <c r="P29" s="2">
        <f t="shared" si="10"/>
        <v>0</v>
      </c>
    </row>
    <row r="30" spans="1:16" x14ac:dyDescent="0.4">
      <c r="A30" s="2" t="s">
        <v>406</v>
      </c>
      <c r="B30" s="2">
        <v>637</v>
      </c>
      <c r="C30" s="2">
        <v>501</v>
      </c>
      <c r="D30" s="2">
        <v>67</v>
      </c>
      <c r="E30" s="2">
        <v>7</v>
      </c>
      <c r="F30" s="2">
        <f t="shared" si="9"/>
        <v>62</v>
      </c>
      <c r="G30" s="2">
        <f t="shared" si="1"/>
        <v>593</v>
      </c>
      <c r="H30" s="2">
        <f t="shared" si="2"/>
        <v>462</v>
      </c>
      <c r="I30" s="2">
        <f t="shared" si="3"/>
        <v>65</v>
      </c>
      <c r="J30" s="2">
        <f t="shared" si="4"/>
        <v>7</v>
      </c>
      <c r="K30" s="2">
        <f t="shared" si="5"/>
        <v>59</v>
      </c>
      <c r="L30" s="2">
        <v>44</v>
      </c>
      <c r="M30" s="2">
        <v>39</v>
      </c>
      <c r="N30" s="2">
        <v>2</v>
      </c>
      <c r="O30" s="2">
        <v>0</v>
      </c>
      <c r="P30" s="2">
        <f t="shared" si="10"/>
        <v>3</v>
      </c>
    </row>
    <row r="31" spans="1:16" x14ac:dyDescent="0.4">
      <c r="A31" s="2" t="s">
        <v>407</v>
      </c>
      <c r="B31" s="2">
        <v>113</v>
      </c>
      <c r="C31" s="2">
        <v>93</v>
      </c>
      <c r="D31" s="2">
        <v>8</v>
      </c>
      <c r="E31" s="2">
        <v>1</v>
      </c>
      <c r="F31" s="2">
        <f t="shared" si="9"/>
        <v>11</v>
      </c>
      <c r="G31" s="2">
        <f t="shared" si="1"/>
        <v>95</v>
      </c>
      <c r="H31" s="2">
        <f t="shared" si="2"/>
        <v>75</v>
      </c>
      <c r="I31" s="2">
        <f t="shared" si="3"/>
        <v>8</v>
      </c>
      <c r="J31" s="2">
        <f t="shared" si="4"/>
        <v>1</v>
      </c>
      <c r="K31" s="2">
        <f t="shared" si="5"/>
        <v>11</v>
      </c>
      <c r="L31" s="2">
        <v>18</v>
      </c>
      <c r="M31" s="2">
        <v>18</v>
      </c>
      <c r="N31" s="2">
        <v>0</v>
      </c>
      <c r="O31" s="2">
        <v>0</v>
      </c>
      <c r="P31" s="2">
        <f t="shared" si="10"/>
        <v>0</v>
      </c>
    </row>
    <row r="32" spans="1:16" x14ac:dyDescent="0.4">
      <c r="A32" s="2" t="s">
        <v>408</v>
      </c>
      <c r="B32" s="2">
        <v>297</v>
      </c>
      <c r="C32" s="2">
        <v>230</v>
      </c>
      <c r="D32" s="2">
        <v>33</v>
      </c>
      <c r="E32" s="2">
        <v>5</v>
      </c>
      <c r="F32" s="2">
        <f t="shared" si="9"/>
        <v>29</v>
      </c>
      <c r="G32" s="2">
        <f t="shared" si="1"/>
        <v>291</v>
      </c>
      <c r="H32" s="2">
        <f t="shared" si="2"/>
        <v>225</v>
      </c>
      <c r="I32" s="2">
        <f t="shared" si="3"/>
        <v>32</v>
      </c>
      <c r="J32" s="2">
        <f t="shared" si="4"/>
        <v>5</v>
      </c>
      <c r="K32" s="2">
        <f t="shared" si="5"/>
        <v>29</v>
      </c>
      <c r="L32" s="2">
        <v>6</v>
      </c>
      <c r="M32" s="2">
        <v>5</v>
      </c>
      <c r="N32" s="2">
        <v>1</v>
      </c>
      <c r="O32" s="2">
        <v>0</v>
      </c>
      <c r="P32" s="2">
        <f t="shared" si="10"/>
        <v>0</v>
      </c>
    </row>
    <row r="33" spans="1:16" x14ac:dyDescent="0.4">
      <c r="A33" s="2" t="s">
        <v>409</v>
      </c>
      <c r="B33" s="2">
        <v>227</v>
      </c>
      <c r="C33" s="2">
        <v>178</v>
      </c>
      <c r="D33" s="2">
        <v>26</v>
      </c>
      <c r="E33" s="2">
        <v>1</v>
      </c>
      <c r="F33" s="2">
        <f t="shared" si="9"/>
        <v>22</v>
      </c>
      <c r="G33" s="2">
        <f t="shared" si="1"/>
        <v>207</v>
      </c>
      <c r="H33" s="2">
        <f t="shared" si="2"/>
        <v>162</v>
      </c>
      <c r="I33" s="2">
        <f t="shared" si="3"/>
        <v>25</v>
      </c>
      <c r="J33" s="2">
        <f t="shared" si="4"/>
        <v>1</v>
      </c>
      <c r="K33" s="2">
        <f t="shared" si="5"/>
        <v>19</v>
      </c>
      <c r="L33" s="2">
        <v>20</v>
      </c>
      <c r="M33" s="2">
        <v>16</v>
      </c>
      <c r="N33" s="2">
        <v>1</v>
      </c>
      <c r="O33" s="2">
        <v>0</v>
      </c>
      <c r="P33" s="2">
        <f t="shared" si="10"/>
        <v>3</v>
      </c>
    </row>
    <row r="34" spans="1:16" x14ac:dyDescent="0.4">
      <c r="A34" s="6" t="s">
        <v>508</v>
      </c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</row>
  </sheetData>
  <mergeCells count="3">
    <mergeCell ref="B2:F2"/>
    <mergeCell ref="G2:K2"/>
    <mergeCell ref="L2:P2"/>
  </mergeCells>
  <pageMargins left="0.7" right="0.7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EA142D-1EB9-4C53-BC47-25B76C0C088D}">
  <dimension ref="A1:F26"/>
  <sheetViews>
    <sheetView view="pageBreakPreview" zoomScale="125" zoomScaleNormal="100" zoomScaleSheetLayoutView="125" workbookViewId="0">
      <selection activeCell="C20" sqref="C20"/>
    </sheetView>
  </sheetViews>
  <sheetFormatPr defaultColWidth="8.89453125" defaultRowHeight="10.5" x14ac:dyDescent="0.4"/>
  <cols>
    <col min="1" max="1" width="44.3125" style="2" customWidth="1"/>
    <col min="2" max="16384" width="8.89453125" style="2"/>
  </cols>
  <sheetData>
    <row r="1" spans="1:6" x14ac:dyDescent="0.4">
      <c r="A1" s="2" t="s">
        <v>549</v>
      </c>
    </row>
    <row r="2" spans="1:6" x14ac:dyDescent="0.4">
      <c r="A2" s="3" t="s">
        <v>485</v>
      </c>
      <c r="B2" s="4" t="s">
        <v>21</v>
      </c>
      <c r="C2" s="4" t="s">
        <v>492</v>
      </c>
      <c r="D2" s="4" t="s">
        <v>493</v>
      </c>
      <c r="E2" s="4" t="s">
        <v>494</v>
      </c>
      <c r="F2" s="5" t="s">
        <v>495</v>
      </c>
    </row>
    <row r="3" spans="1:6" x14ac:dyDescent="0.4">
      <c r="A3" s="2" t="s">
        <v>238</v>
      </c>
      <c r="B3" s="2">
        <f>SUM(B4:B9)</f>
        <v>5599</v>
      </c>
      <c r="C3" s="2">
        <f t="shared" ref="C3:E3" si="0">SUM(C4:C9)</f>
        <v>4533</v>
      </c>
      <c r="D3" s="2">
        <f t="shared" si="0"/>
        <v>463</v>
      </c>
      <c r="E3" s="2">
        <f t="shared" si="0"/>
        <v>83</v>
      </c>
      <c r="F3" s="2">
        <f>B3-C3-D3-E3</f>
        <v>520</v>
      </c>
    </row>
    <row r="4" spans="1:6" x14ac:dyDescent="0.4">
      <c r="A4" s="2" t="s">
        <v>239</v>
      </c>
      <c r="B4" s="2">
        <v>3198</v>
      </c>
      <c r="C4" s="2">
        <v>2761</v>
      </c>
      <c r="D4" s="2">
        <v>287</v>
      </c>
      <c r="E4" s="2">
        <v>29</v>
      </c>
      <c r="F4" s="2">
        <f t="shared" ref="F4:F9" si="1">B4-C4-D4-E4</f>
        <v>121</v>
      </c>
    </row>
    <row r="5" spans="1:6" x14ac:dyDescent="0.4">
      <c r="A5" s="2" t="s">
        <v>240</v>
      </c>
      <c r="B5" s="2">
        <v>125</v>
      </c>
      <c r="C5" s="2">
        <v>95</v>
      </c>
      <c r="D5" s="2">
        <v>8</v>
      </c>
      <c r="E5" s="2">
        <v>1</v>
      </c>
      <c r="F5" s="2">
        <f t="shared" si="1"/>
        <v>21</v>
      </c>
    </row>
    <row r="6" spans="1:6" x14ac:dyDescent="0.4">
      <c r="A6" s="2" t="s">
        <v>241</v>
      </c>
      <c r="B6" s="2">
        <v>1982</v>
      </c>
      <c r="C6" s="2">
        <v>1460</v>
      </c>
      <c r="D6" s="2">
        <v>148</v>
      </c>
      <c r="E6" s="2">
        <v>49</v>
      </c>
      <c r="F6" s="2">
        <f t="shared" si="1"/>
        <v>325</v>
      </c>
    </row>
    <row r="7" spans="1:6" x14ac:dyDescent="0.4">
      <c r="A7" s="2" t="s">
        <v>242</v>
      </c>
      <c r="B7" s="2">
        <v>133</v>
      </c>
      <c r="C7" s="2">
        <v>112</v>
      </c>
      <c r="D7" s="2">
        <v>11</v>
      </c>
      <c r="E7" s="2">
        <v>2</v>
      </c>
      <c r="F7" s="2">
        <f t="shared" si="1"/>
        <v>8</v>
      </c>
    </row>
    <row r="8" spans="1:6" x14ac:dyDescent="0.4">
      <c r="A8" s="2" t="s">
        <v>243</v>
      </c>
      <c r="B8" s="2">
        <v>151</v>
      </c>
      <c r="C8" s="2">
        <v>100</v>
      </c>
      <c r="D8" s="2">
        <v>9</v>
      </c>
      <c r="E8" s="2">
        <v>0</v>
      </c>
      <c r="F8" s="2">
        <f t="shared" si="1"/>
        <v>42</v>
      </c>
    </row>
    <row r="9" spans="1:6" x14ac:dyDescent="0.4">
      <c r="A9" s="2" t="s">
        <v>244</v>
      </c>
      <c r="B9" s="2">
        <v>10</v>
      </c>
      <c r="C9" s="2">
        <v>5</v>
      </c>
      <c r="D9" s="2">
        <v>0</v>
      </c>
      <c r="E9" s="2">
        <v>2</v>
      </c>
      <c r="F9" s="2">
        <f t="shared" si="1"/>
        <v>3</v>
      </c>
    </row>
    <row r="11" spans="1:6" x14ac:dyDescent="0.4">
      <c r="A11" s="2" t="s">
        <v>246</v>
      </c>
      <c r="B11" s="2">
        <f>B3-B19</f>
        <v>3542</v>
      </c>
      <c r="C11" s="2">
        <f t="shared" ref="C11:F11" si="2">C3-C19</f>
        <v>2808</v>
      </c>
      <c r="D11" s="2">
        <f t="shared" si="2"/>
        <v>316</v>
      </c>
      <c r="E11" s="2">
        <f t="shared" si="2"/>
        <v>57</v>
      </c>
      <c r="F11" s="2">
        <f t="shared" si="2"/>
        <v>361</v>
      </c>
    </row>
    <row r="12" spans="1:6" x14ac:dyDescent="0.4">
      <c r="A12" s="2" t="s">
        <v>239</v>
      </c>
      <c r="B12" s="2">
        <f t="shared" ref="B12:F12" si="3">B4-B20</f>
        <v>2064</v>
      </c>
      <c r="C12" s="2">
        <f t="shared" si="3"/>
        <v>1740</v>
      </c>
      <c r="D12" s="2">
        <f t="shared" si="3"/>
        <v>205</v>
      </c>
      <c r="E12" s="2">
        <f t="shared" si="3"/>
        <v>21</v>
      </c>
      <c r="F12" s="2">
        <f t="shared" si="3"/>
        <v>98</v>
      </c>
    </row>
    <row r="13" spans="1:6" x14ac:dyDescent="0.4">
      <c r="A13" s="2" t="s">
        <v>240</v>
      </c>
      <c r="B13" s="2">
        <f t="shared" ref="B13:F13" si="4">B5-B21</f>
        <v>61</v>
      </c>
      <c r="C13" s="2">
        <f t="shared" si="4"/>
        <v>44</v>
      </c>
      <c r="D13" s="2">
        <f t="shared" si="4"/>
        <v>6</v>
      </c>
      <c r="E13" s="2">
        <f t="shared" si="4"/>
        <v>1</v>
      </c>
      <c r="F13" s="2">
        <f t="shared" si="4"/>
        <v>10</v>
      </c>
    </row>
    <row r="14" spans="1:6" x14ac:dyDescent="0.4">
      <c r="A14" s="2" t="s">
        <v>241</v>
      </c>
      <c r="B14" s="2">
        <f t="shared" ref="B14:F14" si="5">B6-B22</f>
        <v>1220</v>
      </c>
      <c r="C14" s="2">
        <f t="shared" si="5"/>
        <v>881</v>
      </c>
      <c r="D14" s="2">
        <f t="shared" si="5"/>
        <v>91</v>
      </c>
      <c r="E14" s="2">
        <f t="shared" si="5"/>
        <v>34</v>
      </c>
      <c r="F14" s="2">
        <f t="shared" si="5"/>
        <v>214</v>
      </c>
    </row>
    <row r="15" spans="1:6" x14ac:dyDescent="0.4">
      <c r="A15" s="2" t="s">
        <v>242</v>
      </c>
      <c r="B15" s="2">
        <f t="shared" ref="B15:F15" si="6">B7-B23</f>
        <v>75</v>
      </c>
      <c r="C15" s="2">
        <f t="shared" si="6"/>
        <v>64</v>
      </c>
      <c r="D15" s="2">
        <f t="shared" si="6"/>
        <v>7</v>
      </c>
      <c r="E15" s="2">
        <f t="shared" si="6"/>
        <v>0</v>
      </c>
      <c r="F15" s="2">
        <f t="shared" si="6"/>
        <v>4</v>
      </c>
    </row>
    <row r="16" spans="1:6" x14ac:dyDescent="0.4">
      <c r="A16" s="2" t="s">
        <v>243</v>
      </c>
      <c r="B16" s="2">
        <f t="shared" ref="B16:F16" si="7">B8-B24</f>
        <v>117</v>
      </c>
      <c r="C16" s="2">
        <f t="shared" si="7"/>
        <v>77</v>
      </c>
      <c r="D16" s="2">
        <f t="shared" si="7"/>
        <v>7</v>
      </c>
      <c r="E16" s="2">
        <f t="shared" si="7"/>
        <v>0</v>
      </c>
      <c r="F16" s="2">
        <f t="shared" si="7"/>
        <v>33</v>
      </c>
    </row>
    <row r="17" spans="1:6" x14ac:dyDescent="0.4">
      <c r="A17" s="2" t="s">
        <v>244</v>
      </c>
      <c r="B17" s="2">
        <f t="shared" ref="B17:F17" si="8">B9-B25</f>
        <v>5</v>
      </c>
      <c r="C17" s="2">
        <f t="shared" si="8"/>
        <v>2</v>
      </c>
      <c r="D17" s="2">
        <f t="shared" si="8"/>
        <v>0</v>
      </c>
      <c r="E17" s="2">
        <f t="shared" si="8"/>
        <v>1</v>
      </c>
      <c r="F17" s="2">
        <f t="shared" si="8"/>
        <v>2</v>
      </c>
    </row>
    <row r="19" spans="1:6" x14ac:dyDescent="0.4">
      <c r="A19" s="2" t="s">
        <v>245</v>
      </c>
      <c r="B19" s="2">
        <f>SUM(B20:B25)</f>
        <v>2057</v>
      </c>
      <c r="C19" s="2">
        <f t="shared" ref="C19" si="9">SUM(C20:C25)</f>
        <v>1725</v>
      </c>
      <c r="D19" s="2">
        <f t="shared" ref="D19" si="10">SUM(D20:D25)</f>
        <v>147</v>
      </c>
      <c r="E19" s="2">
        <f t="shared" ref="E19" si="11">SUM(E20:E25)</f>
        <v>26</v>
      </c>
      <c r="F19" s="2">
        <f>B19-C19-D19-E19</f>
        <v>159</v>
      </c>
    </row>
    <row r="20" spans="1:6" x14ac:dyDescent="0.4">
      <c r="A20" s="2" t="s">
        <v>239</v>
      </c>
      <c r="B20" s="2">
        <v>1134</v>
      </c>
      <c r="C20" s="2">
        <v>1021</v>
      </c>
      <c r="D20" s="2">
        <v>82</v>
      </c>
      <c r="E20" s="2">
        <v>8</v>
      </c>
      <c r="F20" s="2">
        <f t="shared" ref="F20:F25" si="12">B20-C20-D20-E20</f>
        <v>23</v>
      </c>
    </row>
    <row r="21" spans="1:6" x14ac:dyDescent="0.4">
      <c r="A21" s="2" t="s">
        <v>240</v>
      </c>
      <c r="B21" s="2">
        <v>64</v>
      </c>
      <c r="C21" s="2">
        <v>51</v>
      </c>
      <c r="D21" s="2">
        <v>2</v>
      </c>
      <c r="E21" s="2">
        <v>0</v>
      </c>
      <c r="F21" s="2">
        <f t="shared" si="12"/>
        <v>11</v>
      </c>
    </row>
    <row r="22" spans="1:6" x14ac:dyDescent="0.4">
      <c r="A22" s="2" t="s">
        <v>241</v>
      </c>
      <c r="B22" s="2">
        <v>762</v>
      </c>
      <c r="C22" s="2">
        <v>579</v>
      </c>
      <c r="D22" s="2">
        <v>57</v>
      </c>
      <c r="E22" s="2">
        <v>15</v>
      </c>
      <c r="F22" s="2">
        <f t="shared" si="12"/>
        <v>111</v>
      </c>
    </row>
    <row r="23" spans="1:6" x14ac:dyDescent="0.4">
      <c r="A23" s="2" t="s">
        <v>242</v>
      </c>
      <c r="B23" s="2">
        <v>58</v>
      </c>
      <c r="C23" s="2">
        <v>48</v>
      </c>
      <c r="D23" s="2">
        <v>4</v>
      </c>
      <c r="E23" s="2">
        <v>2</v>
      </c>
      <c r="F23" s="2">
        <f t="shared" si="12"/>
        <v>4</v>
      </c>
    </row>
    <row r="24" spans="1:6" x14ac:dyDescent="0.4">
      <c r="A24" s="2" t="s">
        <v>243</v>
      </c>
      <c r="B24" s="2">
        <v>34</v>
      </c>
      <c r="C24" s="2">
        <v>23</v>
      </c>
      <c r="D24" s="2">
        <v>2</v>
      </c>
      <c r="E24" s="2">
        <v>0</v>
      </c>
      <c r="F24" s="2">
        <f t="shared" si="12"/>
        <v>9</v>
      </c>
    </row>
    <row r="25" spans="1:6" x14ac:dyDescent="0.4">
      <c r="A25" s="2" t="s">
        <v>244</v>
      </c>
      <c r="B25" s="2">
        <v>5</v>
      </c>
      <c r="C25" s="2">
        <v>3</v>
      </c>
      <c r="D25" s="2">
        <v>0</v>
      </c>
      <c r="E25" s="2">
        <v>1</v>
      </c>
      <c r="F25" s="2">
        <f t="shared" si="12"/>
        <v>1</v>
      </c>
    </row>
    <row r="26" spans="1:6" x14ac:dyDescent="0.4">
      <c r="A26" s="6" t="s">
        <v>508</v>
      </c>
      <c r="B26" s="6"/>
      <c r="C26" s="6"/>
      <c r="D26" s="6"/>
      <c r="E26" s="6"/>
      <c r="F26" s="6"/>
    </row>
  </sheetData>
  <pageMargins left="0.7" right="0.7" top="0.75" bottom="0.75" header="0.3" footer="0.3"/>
  <pageSetup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444203-3D95-4CD9-866A-BC333BF42EAC}">
  <sheetPr>
    <tabColor rgb="FFC00000"/>
  </sheetPr>
  <dimension ref="A1:P50"/>
  <sheetViews>
    <sheetView view="pageBreakPreview" zoomScale="125" zoomScaleNormal="100" zoomScaleSheetLayoutView="125" workbookViewId="0">
      <selection activeCell="F50" sqref="F50:P50"/>
    </sheetView>
  </sheetViews>
  <sheetFormatPr defaultColWidth="8.89453125" defaultRowHeight="10.5" x14ac:dyDescent="0.4"/>
  <cols>
    <col min="1" max="1" width="25.20703125" style="2" customWidth="1"/>
    <col min="2" max="16" width="4.20703125" style="2" customWidth="1"/>
    <col min="17" max="16384" width="8.89453125" style="2"/>
  </cols>
  <sheetData>
    <row r="1" spans="1:16" x14ac:dyDescent="0.4">
      <c r="A1" s="2" t="s">
        <v>550</v>
      </c>
    </row>
    <row r="2" spans="1:16" x14ac:dyDescent="0.4">
      <c r="A2" s="9"/>
      <c r="B2" s="19" t="s">
        <v>21</v>
      </c>
      <c r="C2" s="19"/>
      <c r="D2" s="19"/>
      <c r="E2" s="19"/>
      <c r="F2" s="19"/>
      <c r="G2" s="19" t="s">
        <v>510</v>
      </c>
      <c r="H2" s="19"/>
      <c r="I2" s="19"/>
      <c r="J2" s="19"/>
      <c r="K2" s="19"/>
      <c r="L2" s="19" t="s">
        <v>509</v>
      </c>
      <c r="M2" s="19"/>
      <c r="N2" s="19"/>
      <c r="O2" s="19"/>
      <c r="P2" s="20"/>
    </row>
    <row r="3" spans="1:16" x14ac:dyDescent="0.4">
      <c r="A3" s="10" t="s">
        <v>486</v>
      </c>
      <c r="B3" s="4" t="s">
        <v>21</v>
      </c>
      <c r="C3" s="4" t="s">
        <v>492</v>
      </c>
      <c r="D3" s="4" t="s">
        <v>493</v>
      </c>
      <c r="E3" s="4" t="s">
        <v>494</v>
      </c>
      <c r="F3" s="4" t="s">
        <v>495</v>
      </c>
      <c r="G3" s="4" t="s">
        <v>21</v>
      </c>
      <c r="H3" s="4" t="s">
        <v>492</v>
      </c>
      <c r="I3" s="4" t="s">
        <v>493</v>
      </c>
      <c r="J3" s="4" t="s">
        <v>494</v>
      </c>
      <c r="K3" s="4" t="s">
        <v>495</v>
      </c>
      <c r="L3" s="4" t="s">
        <v>21</v>
      </c>
      <c r="M3" s="4" t="s">
        <v>492</v>
      </c>
      <c r="N3" s="4" t="s">
        <v>493</v>
      </c>
      <c r="O3" s="4" t="s">
        <v>494</v>
      </c>
      <c r="P3" s="5" t="s">
        <v>495</v>
      </c>
    </row>
    <row r="4" spans="1:16" x14ac:dyDescent="0.4">
      <c r="A4" s="2" t="s">
        <v>380</v>
      </c>
      <c r="B4" s="2">
        <f>B5+B6+B7+B8+B9+B26+B32+B35+B37+B38+B39+B40+B42+B43+B49</f>
        <v>5599</v>
      </c>
      <c r="C4" s="2">
        <f t="shared" ref="C4:F4" si="0">C5+C6+C7+C8+C9+C26+C32+C35+C37+C38+C39+C40+C42+C43+C49</f>
        <v>3985</v>
      </c>
      <c r="D4" s="2">
        <f>B4-C4</f>
        <v>1614</v>
      </c>
      <c r="E4" s="2">
        <f t="shared" si="0"/>
        <v>4533</v>
      </c>
      <c r="F4" s="2">
        <f t="shared" si="0"/>
        <v>463</v>
      </c>
      <c r="G4" s="2">
        <v>3542</v>
      </c>
      <c r="H4" s="2">
        <v>2464</v>
      </c>
      <c r="I4" s="2">
        <v>1078</v>
      </c>
      <c r="J4" s="2">
        <v>2808</v>
      </c>
      <c r="K4" s="2">
        <v>316</v>
      </c>
      <c r="L4" s="2">
        <f>L5+L6+L7+L8+L9+L26+L32+L35+L37+L38+L39+L40+L42+L43+L49</f>
        <v>2057</v>
      </c>
      <c r="M4" s="2">
        <f t="shared" ref="M4" si="1">M5+M6+M7+M8+M9+M26+M32+M35+M37+M38+M39+M40+M42+M43+M49</f>
        <v>1521</v>
      </c>
      <c r="N4" s="2">
        <f>L4-M4</f>
        <v>536</v>
      </c>
      <c r="O4" s="2">
        <f t="shared" ref="O4" si="2">O5+O6+O7+O8+O9+O26+O32+O35+O37+O38+O39+O40+O42+O43+O49</f>
        <v>1725</v>
      </c>
      <c r="P4" s="2">
        <f t="shared" ref="P4" si="3">P5+P6+P7+P8+P9+P26+P32+P35+P37+P38+P39+P40+P42+P43+P49</f>
        <v>147</v>
      </c>
    </row>
    <row r="5" spans="1:16" x14ac:dyDescent="0.4">
      <c r="A5" s="2" t="s">
        <v>410</v>
      </c>
      <c r="B5" s="2">
        <v>126</v>
      </c>
      <c r="C5" s="2">
        <v>37</v>
      </c>
      <c r="D5" s="2">
        <f t="shared" ref="D5:D49" si="4">B5-C5</f>
        <v>89</v>
      </c>
      <c r="E5" s="2">
        <v>38</v>
      </c>
      <c r="F5" s="2">
        <v>39</v>
      </c>
      <c r="G5" s="2">
        <v>110</v>
      </c>
      <c r="H5" s="2">
        <v>32</v>
      </c>
      <c r="I5" s="2">
        <v>78</v>
      </c>
      <c r="J5" s="2">
        <v>32</v>
      </c>
      <c r="K5" s="2">
        <v>36</v>
      </c>
      <c r="L5" s="2">
        <v>16</v>
      </c>
      <c r="M5" s="2">
        <v>5</v>
      </c>
      <c r="N5" s="2">
        <f t="shared" ref="N5:N38" si="5">L5-M5</f>
        <v>11</v>
      </c>
      <c r="O5" s="2">
        <v>6</v>
      </c>
      <c r="P5" s="2">
        <v>3</v>
      </c>
    </row>
    <row r="6" spans="1:16" x14ac:dyDescent="0.4">
      <c r="A6" s="2" t="s">
        <v>411</v>
      </c>
      <c r="B6" s="2">
        <v>307</v>
      </c>
      <c r="C6" s="2">
        <v>275</v>
      </c>
      <c r="D6" s="2">
        <f t="shared" si="4"/>
        <v>32</v>
      </c>
      <c r="E6" s="2">
        <v>290</v>
      </c>
      <c r="F6" s="2">
        <v>2</v>
      </c>
      <c r="G6" s="2">
        <v>278</v>
      </c>
      <c r="H6" s="2">
        <v>252</v>
      </c>
      <c r="I6" s="2">
        <v>26</v>
      </c>
      <c r="J6" s="2">
        <v>261</v>
      </c>
      <c r="K6" s="2">
        <v>2</v>
      </c>
      <c r="L6" s="2">
        <v>29</v>
      </c>
      <c r="M6" s="2">
        <v>23</v>
      </c>
      <c r="N6" s="2">
        <f t="shared" si="5"/>
        <v>6</v>
      </c>
      <c r="O6" s="2">
        <v>29</v>
      </c>
      <c r="P6" s="2">
        <v>0</v>
      </c>
    </row>
    <row r="7" spans="1:16" x14ac:dyDescent="0.4">
      <c r="A7" s="2" t="s">
        <v>412</v>
      </c>
      <c r="B7" s="2">
        <v>13</v>
      </c>
      <c r="C7" s="2">
        <v>7</v>
      </c>
      <c r="D7" s="2">
        <f t="shared" si="4"/>
        <v>6</v>
      </c>
      <c r="E7" s="2">
        <v>8</v>
      </c>
      <c r="F7" s="2">
        <v>3</v>
      </c>
      <c r="G7" s="2">
        <v>13</v>
      </c>
      <c r="H7" s="2">
        <v>7</v>
      </c>
      <c r="I7" s="2">
        <v>6</v>
      </c>
      <c r="J7" s="2">
        <v>8</v>
      </c>
      <c r="K7" s="2">
        <v>3</v>
      </c>
      <c r="L7" s="2">
        <v>0</v>
      </c>
      <c r="M7" s="2">
        <v>0</v>
      </c>
      <c r="N7" s="2">
        <f t="shared" si="5"/>
        <v>0</v>
      </c>
      <c r="O7" s="2">
        <v>0</v>
      </c>
      <c r="P7" s="2">
        <v>0</v>
      </c>
    </row>
    <row r="8" spans="1:16" x14ac:dyDescent="0.4">
      <c r="A8" s="2" t="s">
        <v>413</v>
      </c>
      <c r="B8" s="2">
        <v>861</v>
      </c>
      <c r="C8" s="2">
        <v>547</v>
      </c>
      <c r="D8" s="2">
        <f t="shared" si="4"/>
        <v>314</v>
      </c>
      <c r="E8" s="2">
        <v>677</v>
      </c>
      <c r="F8" s="2">
        <v>105</v>
      </c>
      <c r="G8" s="2">
        <v>824</v>
      </c>
      <c r="H8" s="2">
        <v>523</v>
      </c>
      <c r="I8" s="2">
        <v>301</v>
      </c>
      <c r="J8" s="2">
        <v>648</v>
      </c>
      <c r="K8" s="2">
        <v>102</v>
      </c>
      <c r="L8" s="2">
        <v>37</v>
      </c>
      <c r="M8" s="2">
        <v>24</v>
      </c>
      <c r="N8" s="2">
        <f t="shared" si="5"/>
        <v>13</v>
      </c>
      <c r="O8" s="2">
        <v>29</v>
      </c>
      <c r="P8" s="2">
        <v>3</v>
      </c>
    </row>
    <row r="9" spans="1:16" x14ac:dyDescent="0.4">
      <c r="A9" s="2" t="s">
        <v>414</v>
      </c>
      <c r="B9" s="2">
        <v>93</v>
      </c>
      <c r="C9" s="2">
        <v>66</v>
      </c>
      <c r="D9" s="2">
        <f t="shared" si="4"/>
        <v>27</v>
      </c>
      <c r="E9" s="2">
        <v>75</v>
      </c>
      <c r="F9" s="2">
        <v>7</v>
      </c>
      <c r="G9" s="2">
        <v>76</v>
      </c>
      <c r="H9" s="2">
        <v>50</v>
      </c>
      <c r="I9" s="2">
        <v>26</v>
      </c>
      <c r="J9" s="2">
        <v>58</v>
      </c>
      <c r="K9" s="2">
        <v>7</v>
      </c>
      <c r="L9" s="2">
        <v>17</v>
      </c>
      <c r="M9" s="2">
        <v>16</v>
      </c>
      <c r="N9" s="2">
        <f t="shared" si="5"/>
        <v>1</v>
      </c>
      <c r="O9" s="2">
        <v>17</v>
      </c>
      <c r="P9" s="2">
        <v>0</v>
      </c>
    </row>
    <row r="10" spans="1:16" x14ac:dyDescent="0.4">
      <c r="A10" s="2" t="s">
        <v>415</v>
      </c>
      <c r="B10" s="2">
        <v>35</v>
      </c>
      <c r="C10" s="2">
        <v>27</v>
      </c>
      <c r="D10" s="2">
        <f t="shared" si="4"/>
        <v>8</v>
      </c>
      <c r="E10" s="2">
        <v>32</v>
      </c>
      <c r="F10" s="2">
        <v>2</v>
      </c>
      <c r="G10" s="2">
        <v>25</v>
      </c>
      <c r="H10" s="2">
        <v>17</v>
      </c>
      <c r="I10" s="2">
        <v>8</v>
      </c>
      <c r="J10" s="2">
        <v>22</v>
      </c>
      <c r="K10" s="2">
        <v>2</v>
      </c>
      <c r="L10" s="2">
        <v>10</v>
      </c>
      <c r="M10" s="2">
        <v>10</v>
      </c>
      <c r="N10" s="2">
        <f t="shared" si="5"/>
        <v>0</v>
      </c>
      <c r="O10" s="2">
        <v>10</v>
      </c>
      <c r="P10" s="2">
        <v>0</v>
      </c>
    </row>
    <row r="11" spans="1:16" x14ac:dyDescent="0.4">
      <c r="A11" s="2" t="s">
        <v>416</v>
      </c>
      <c r="B11" s="2">
        <v>24</v>
      </c>
      <c r="C11" s="2">
        <v>16</v>
      </c>
      <c r="D11" s="2">
        <f t="shared" si="4"/>
        <v>8</v>
      </c>
      <c r="E11" s="2">
        <v>21</v>
      </c>
      <c r="F11" s="2">
        <v>2</v>
      </c>
      <c r="G11" s="2">
        <v>19</v>
      </c>
      <c r="H11" s="2">
        <v>11</v>
      </c>
      <c r="I11" s="2">
        <v>8</v>
      </c>
      <c r="J11" s="2">
        <v>16</v>
      </c>
      <c r="K11" s="2">
        <v>2</v>
      </c>
      <c r="L11" s="2">
        <v>5</v>
      </c>
      <c r="M11" s="2">
        <v>5</v>
      </c>
      <c r="N11" s="2">
        <f t="shared" si="5"/>
        <v>0</v>
      </c>
      <c r="O11" s="2">
        <v>5</v>
      </c>
      <c r="P11" s="2">
        <v>0</v>
      </c>
    </row>
    <row r="12" spans="1:16" x14ac:dyDescent="0.4">
      <c r="A12" s="2" t="s">
        <v>423</v>
      </c>
      <c r="B12" s="2">
        <v>0</v>
      </c>
      <c r="C12" s="2">
        <v>0</v>
      </c>
      <c r="D12" s="2">
        <f t="shared" si="4"/>
        <v>0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f t="shared" si="5"/>
        <v>0</v>
      </c>
      <c r="O12" s="2">
        <v>0</v>
      </c>
      <c r="P12" s="2">
        <v>0</v>
      </c>
    </row>
    <row r="13" spans="1:16" x14ac:dyDescent="0.4">
      <c r="A13" s="2" t="s">
        <v>417</v>
      </c>
      <c r="B13" s="2">
        <v>3</v>
      </c>
      <c r="C13" s="2">
        <v>3</v>
      </c>
      <c r="D13" s="2">
        <f t="shared" si="4"/>
        <v>0</v>
      </c>
      <c r="E13" s="2">
        <v>3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v>3</v>
      </c>
      <c r="M13" s="2">
        <v>3</v>
      </c>
      <c r="N13" s="2">
        <f t="shared" si="5"/>
        <v>0</v>
      </c>
      <c r="O13" s="2">
        <v>3</v>
      </c>
      <c r="P13" s="2">
        <v>0</v>
      </c>
    </row>
    <row r="14" spans="1:16" x14ac:dyDescent="0.4">
      <c r="A14" s="2" t="s">
        <v>418</v>
      </c>
      <c r="B14" s="2">
        <v>6</v>
      </c>
      <c r="C14" s="2">
        <v>6</v>
      </c>
      <c r="D14" s="2">
        <f t="shared" si="4"/>
        <v>0</v>
      </c>
      <c r="E14" s="2">
        <v>6</v>
      </c>
      <c r="F14" s="2">
        <v>0</v>
      </c>
      <c r="G14" s="2">
        <v>4</v>
      </c>
      <c r="H14" s="2">
        <v>4</v>
      </c>
      <c r="I14" s="2">
        <v>0</v>
      </c>
      <c r="J14" s="2">
        <v>4</v>
      </c>
      <c r="K14" s="2">
        <v>0</v>
      </c>
      <c r="L14" s="2">
        <v>2</v>
      </c>
      <c r="M14" s="2">
        <v>2</v>
      </c>
      <c r="N14" s="2">
        <f t="shared" si="5"/>
        <v>0</v>
      </c>
      <c r="O14" s="2">
        <v>2</v>
      </c>
      <c r="P14" s="2">
        <v>0</v>
      </c>
    </row>
    <row r="15" spans="1:16" x14ac:dyDescent="0.4">
      <c r="A15" s="2" t="s">
        <v>419</v>
      </c>
      <c r="B15" s="2">
        <v>2</v>
      </c>
      <c r="C15" s="2">
        <v>2</v>
      </c>
      <c r="D15" s="2">
        <f t="shared" si="4"/>
        <v>0</v>
      </c>
      <c r="E15" s="2">
        <v>2</v>
      </c>
      <c r="F15" s="2">
        <v>0</v>
      </c>
      <c r="G15" s="2">
        <v>2</v>
      </c>
      <c r="H15" s="2">
        <v>2</v>
      </c>
      <c r="I15" s="2">
        <v>0</v>
      </c>
      <c r="J15" s="2">
        <v>2</v>
      </c>
      <c r="K15" s="2">
        <v>0</v>
      </c>
      <c r="L15" s="2">
        <v>0</v>
      </c>
      <c r="M15" s="2">
        <v>0</v>
      </c>
      <c r="N15" s="2">
        <f t="shared" si="5"/>
        <v>0</v>
      </c>
      <c r="O15" s="2">
        <v>0</v>
      </c>
      <c r="P15" s="2">
        <v>0</v>
      </c>
    </row>
    <row r="16" spans="1:16" x14ac:dyDescent="0.4">
      <c r="A16" s="2" t="s">
        <v>420</v>
      </c>
      <c r="B16" s="2">
        <v>0</v>
      </c>
      <c r="C16" s="2">
        <v>0</v>
      </c>
      <c r="D16" s="2">
        <f t="shared" si="4"/>
        <v>0</v>
      </c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  <c r="L16" s="2">
        <v>0</v>
      </c>
      <c r="M16" s="2">
        <v>0</v>
      </c>
      <c r="N16" s="2">
        <f t="shared" si="5"/>
        <v>0</v>
      </c>
      <c r="O16" s="2">
        <v>0</v>
      </c>
      <c r="P16" s="2">
        <v>0</v>
      </c>
    </row>
    <row r="17" spans="1:16" x14ac:dyDescent="0.4">
      <c r="A17" s="2" t="s">
        <v>421</v>
      </c>
      <c r="B17" s="2">
        <v>0</v>
      </c>
      <c r="C17" s="2">
        <v>0</v>
      </c>
      <c r="D17" s="2">
        <f t="shared" si="4"/>
        <v>0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>
        <f t="shared" si="5"/>
        <v>0</v>
      </c>
      <c r="O17" s="2">
        <v>0</v>
      </c>
      <c r="P17" s="2">
        <v>0</v>
      </c>
    </row>
    <row r="18" spans="1:16" x14ac:dyDescent="0.4">
      <c r="A18" s="2" t="s">
        <v>422</v>
      </c>
      <c r="B18" s="2">
        <v>0</v>
      </c>
      <c r="C18" s="2">
        <v>0</v>
      </c>
      <c r="D18" s="2">
        <f t="shared" si="4"/>
        <v>0</v>
      </c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2">
        <f t="shared" si="5"/>
        <v>0</v>
      </c>
      <c r="O18" s="2">
        <v>0</v>
      </c>
      <c r="P18" s="2">
        <v>0</v>
      </c>
    </row>
    <row r="19" spans="1:16" x14ac:dyDescent="0.4">
      <c r="A19" s="2" t="s">
        <v>424</v>
      </c>
      <c r="B19" s="2">
        <v>58</v>
      </c>
      <c r="C19" s="2">
        <v>39</v>
      </c>
      <c r="D19" s="2">
        <f t="shared" si="4"/>
        <v>19</v>
      </c>
      <c r="E19" s="2">
        <v>43</v>
      </c>
      <c r="F19" s="2">
        <v>5</v>
      </c>
      <c r="G19" s="2">
        <v>51</v>
      </c>
      <c r="H19" s="2">
        <v>33</v>
      </c>
      <c r="I19" s="2">
        <v>18</v>
      </c>
      <c r="J19" s="2">
        <v>36</v>
      </c>
      <c r="K19" s="2">
        <v>5</v>
      </c>
      <c r="L19" s="2">
        <v>7</v>
      </c>
      <c r="M19" s="2">
        <v>6</v>
      </c>
      <c r="N19" s="2">
        <f t="shared" si="5"/>
        <v>1</v>
      </c>
      <c r="O19" s="2">
        <v>7</v>
      </c>
      <c r="P19" s="2">
        <v>0</v>
      </c>
    </row>
    <row r="20" spans="1:16" x14ac:dyDescent="0.4">
      <c r="A20" s="2" t="s">
        <v>425</v>
      </c>
      <c r="B20" s="2">
        <v>14</v>
      </c>
      <c r="C20" s="2">
        <v>2</v>
      </c>
      <c r="D20" s="2">
        <f t="shared" si="4"/>
        <v>12</v>
      </c>
      <c r="E20" s="2">
        <v>2</v>
      </c>
      <c r="F20" s="2">
        <v>4</v>
      </c>
      <c r="G20" s="2">
        <v>13</v>
      </c>
      <c r="H20" s="2">
        <v>1</v>
      </c>
      <c r="I20" s="2">
        <v>12</v>
      </c>
      <c r="J20" s="2">
        <v>1</v>
      </c>
      <c r="K20" s="2">
        <v>4</v>
      </c>
      <c r="L20" s="2">
        <v>1</v>
      </c>
      <c r="M20" s="2">
        <v>1</v>
      </c>
      <c r="N20" s="2">
        <f t="shared" si="5"/>
        <v>0</v>
      </c>
      <c r="O20" s="2">
        <v>1</v>
      </c>
      <c r="P20" s="2">
        <v>0</v>
      </c>
    </row>
    <row r="21" spans="1:16" x14ac:dyDescent="0.4">
      <c r="A21" s="2" t="s">
        <v>426</v>
      </c>
      <c r="B21" s="2">
        <v>6</v>
      </c>
      <c r="C21" s="2">
        <v>5</v>
      </c>
      <c r="D21" s="2">
        <f t="shared" si="4"/>
        <v>1</v>
      </c>
      <c r="E21" s="2">
        <v>5</v>
      </c>
      <c r="F21" s="2">
        <v>1</v>
      </c>
      <c r="G21" s="2">
        <v>6</v>
      </c>
      <c r="H21" s="2">
        <v>5</v>
      </c>
      <c r="I21" s="2">
        <v>1</v>
      </c>
      <c r="J21" s="2">
        <v>5</v>
      </c>
      <c r="K21" s="2">
        <v>1</v>
      </c>
      <c r="L21" s="2">
        <v>0</v>
      </c>
      <c r="M21" s="2">
        <v>0</v>
      </c>
      <c r="N21" s="2">
        <f t="shared" si="5"/>
        <v>0</v>
      </c>
      <c r="O21" s="2">
        <v>0</v>
      </c>
      <c r="P21" s="2">
        <v>0</v>
      </c>
    </row>
    <row r="22" spans="1:16" x14ac:dyDescent="0.4">
      <c r="A22" s="2" t="s">
        <v>427</v>
      </c>
      <c r="B22" s="2">
        <v>1</v>
      </c>
      <c r="C22" s="2">
        <v>1</v>
      </c>
      <c r="D22" s="2">
        <f t="shared" si="4"/>
        <v>0</v>
      </c>
      <c r="E22" s="2">
        <v>1</v>
      </c>
      <c r="F22" s="2">
        <v>0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  <c r="L22" s="2">
        <v>1</v>
      </c>
      <c r="M22" s="2">
        <v>1</v>
      </c>
      <c r="N22" s="2">
        <f t="shared" si="5"/>
        <v>0</v>
      </c>
      <c r="O22" s="2">
        <v>1</v>
      </c>
      <c r="P22" s="2">
        <v>0</v>
      </c>
    </row>
    <row r="23" spans="1:16" x14ac:dyDescent="0.4">
      <c r="A23" s="2" t="s">
        <v>428</v>
      </c>
      <c r="B23" s="2">
        <v>35</v>
      </c>
      <c r="C23" s="2">
        <v>29</v>
      </c>
      <c r="D23" s="2">
        <f t="shared" si="4"/>
        <v>6</v>
      </c>
      <c r="E23" s="2">
        <v>33</v>
      </c>
      <c r="F23" s="2">
        <v>0</v>
      </c>
      <c r="G23" s="2">
        <v>31</v>
      </c>
      <c r="H23" s="2">
        <v>26</v>
      </c>
      <c r="I23" s="2">
        <v>5</v>
      </c>
      <c r="J23" s="2">
        <v>29</v>
      </c>
      <c r="K23" s="2">
        <v>0</v>
      </c>
      <c r="L23" s="2">
        <v>4</v>
      </c>
      <c r="M23" s="2">
        <v>3</v>
      </c>
      <c r="N23" s="2">
        <f t="shared" si="5"/>
        <v>1</v>
      </c>
      <c r="O23" s="2">
        <v>4</v>
      </c>
      <c r="P23" s="2">
        <v>0</v>
      </c>
    </row>
    <row r="24" spans="1:16" x14ac:dyDescent="0.4">
      <c r="A24" s="2" t="s">
        <v>429</v>
      </c>
      <c r="B24" s="2">
        <v>1</v>
      </c>
      <c r="C24" s="2">
        <v>1</v>
      </c>
      <c r="D24" s="2">
        <f t="shared" si="4"/>
        <v>0</v>
      </c>
      <c r="E24" s="2">
        <v>1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1</v>
      </c>
      <c r="M24" s="2">
        <v>1</v>
      </c>
      <c r="N24" s="2">
        <f t="shared" si="5"/>
        <v>0</v>
      </c>
      <c r="O24" s="2">
        <v>1</v>
      </c>
      <c r="P24" s="2">
        <v>0</v>
      </c>
    </row>
    <row r="25" spans="1:16" x14ac:dyDescent="0.4">
      <c r="A25" s="2" t="s">
        <v>430</v>
      </c>
      <c r="B25" s="2">
        <v>1</v>
      </c>
      <c r="C25" s="2">
        <v>1</v>
      </c>
      <c r="D25" s="2">
        <f t="shared" si="4"/>
        <v>0</v>
      </c>
      <c r="E25" s="2">
        <v>1</v>
      </c>
      <c r="F25" s="2">
        <v>0</v>
      </c>
      <c r="G25" s="2">
        <v>1</v>
      </c>
      <c r="H25" s="2">
        <v>1</v>
      </c>
      <c r="I25" s="2">
        <v>0</v>
      </c>
      <c r="J25" s="2">
        <v>1</v>
      </c>
      <c r="K25" s="2">
        <v>0</v>
      </c>
      <c r="L25" s="2">
        <v>0</v>
      </c>
      <c r="M25" s="2">
        <v>0</v>
      </c>
      <c r="N25" s="2">
        <f t="shared" si="5"/>
        <v>0</v>
      </c>
      <c r="O25" s="2">
        <v>0</v>
      </c>
      <c r="P25" s="2">
        <v>0</v>
      </c>
    </row>
    <row r="26" spans="1:16" x14ac:dyDescent="0.4">
      <c r="A26" s="2" t="s">
        <v>431</v>
      </c>
      <c r="B26" s="2">
        <v>477</v>
      </c>
      <c r="C26" s="2">
        <v>341</v>
      </c>
      <c r="D26" s="2">
        <f t="shared" si="4"/>
        <v>136</v>
      </c>
      <c r="E26" s="2">
        <v>402</v>
      </c>
      <c r="F26" s="2">
        <v>33</v>
      </c>
      <c r="G26" s="2">
        <v>389</v>
      </c>
      <c r="H26" s="2">
        <v>273</v>
      </c>
      <c r="I26" s="2">
        <v>116</v>
      </c>
      <c r="J26" s="2">
        <v>318</v>
      </c>
      <c r="K26" s="2">
        <v>29</v>
      </c>
      <c r="L26" s="2">
        <v>88</v>
      </c>
      <c r="M26" s="2">
        <v>68</v>
      </c>
      <c r="N26" s="2">
        <f t="shared" si="5"/>
        <v>20</v>
      </c>
      <c r="O26" s="2">
        <v>84</v>
      </c>
      <c r="P26" s="2">
        <v>4</v>
      </c>
    </row>
    <row r="27" spans="1:16" x14ac:dyDescent="0.4">
      <c r="A27" s="2" t="s">
        <v>432</v>
      </c>
      <c r="B27" s="2">
        <v>335</v>
      </c>
      <c r="C27" s="2">
        <v>255</v>
      </c>
      <c r="D27" s="2">
        <f t="shared" si="4"/>
        <v>80</v>
      </c>
      <c r="E27" s="2">
        <v>300</v>
      </c>
      <c r="F27" s="2">
        <v>23</v>
      </c>
      <c r="G27" s="2">
        <v>268</v>
      </c>
      <c r="H27" s="2">
        <v>206</v>
      </c>
      <c r="I27" s="2">
        <v>62</v>
      </c>
      <c r="J27" s="2">
        <v>237</v>
      </c>
      <c r="K27" s="2">
        <v>19</v>
      </c>
      <c r="L27" s="2">
        <v>67</v>
      </c>
      <c r="M27" s="2">
        <v>49</v>
      </c>
      <c r="N27" s="2">
        <f t="shared" si="5"/>
        <v>18</v>
      </c>
      <c r="O27" s="2">
        <v>63</v>
      </c>
      <c r="P27" s="2">
        <v>4</v>
      </c>
    </row>
    <row r="28" spans="1:16" x14ac:dyDescent="0.4">
      <c r="A28" s="2" t="s">
        <v>433</v>
      </c>
      <c r="B28" s="2">
        <v>2</v>
      </c>
      <c r="C28" s="2">
        <v>2</v>
      </c>
      <c r="D28" s="2">
        <f t="shared" si="4"/>
        <v>0</v>
      </c>
      <c r="E28" s="2">
        <v>2</v>
      </c>
      <c r="F28" s="2">
        <v>0</v>
      </c>
      <c r="G28" s="2">
        <v>0</v>
      </c>
      <c r="H28" s="2">
        <v>0</v>
      </c>
      <c r="I28" s="2">
        <v>0</v>
      </c>
      <c r="J28" s="2">
        <v>0</v>
      </c>
      <c r="K28" s="2">
        <v>0</v>
      </c>
      <c r="L28" s="2">
        <v>2</v>
      </c>
      <c r="M28" s="2">
        <v>2</v>
      </c>
      <c r="N28" s="2">
        <f t="shared" si="5"/>
        <v>0</v>
      </c>
      <c r="O28" s="2">
        <v>2</v>
      </c>
      <c r="P28" s="2">
        <v>0</v>
      </c>
    </row>
    <row r="29" spans="1:16" x14ac:dyDescent="0.4">
      <c r="A29" s="2" t="s">
        <v>434</v>
      </c>
      <c r="B29" s="2">
        <v>88</v>
      </c>
      <c r="C29" s="2">
        <v>72</v>
      </c>
      <c r="D29" s="2">
        <f t="shared" si="4"/>
        <v>16</v>
      </c>
      <c r="E29" s="2">
        <v>78</v>
      </c>
      <c r="F29" s="2">
        <v>9</v>
      </c>
      <c r="G29" s="2">
        <v>77</v>
      </c>
      <c r="H29" s="2">
        <v>62</v>
      </c>
      <c r="I29" s="2">
        <v>15</v>
      </c>
      <c r="J29" s="2">
        <v>67</v>
      </c>
      <c r="K29" s="2">
        <v>9</v>
      </c>
      <c r="L29" s="2">
        <v>11</v>
      </c>
      <c r="M29" s="2">
        <v>10</v>
      </c>
      <c r="N29" s="2">
        <f t="shared" si="5"/>
        <v>1</v>
      </c>
      <c r="O29" s="2">
        <v>11</v>
      </c>
      <c r="P29" s="2">
        <v>0</v>
      </c>
    </row>
    <row r="30" spans="1:16" x14ac:dyDescent="0.4">
      <c r="A30" s="2" t="s">
        <v>435</v>
      </c>
      <c r="B30" s="2">
        <v>66</v>
      </c>
      <c r="C30" s="2">
        <v>52</v>
      </c>
      <c r="D30" s="2">
        <f t="shared" si="4"/>
        <v>14</v>
      </c>
      <c r="E30" s="2">
        <v>59</v>
      </c>
      <c r="F30" s="2">
        <v>7</v>
      </c>
      <c r="G30" s="2">
        <v>45</v>
      </c>
      <c r="H30" s="2">
        <v>33</v>
      </c>
      <c r="I30" s="2">
        <v>12</v>
      </c>
      <c r="J30" s="2">
        <v>38</v>
      </c>
      <c r="K30" s="2">
        <v>7</v>
      </c>
      <c r="L30" s="2">
        <v>21</v>
      </c>
      <c r="M30" s="2">
        <v>19</v>
      </c>
      <c r="N30" s="2">
        <f t="shared" si="5"/>
        <v>2</v>
      </c>
      <c r="O30" s="2">
        <v>21</v>
      </c>
      <c r="P30" s="2">
        <v>0</v>
      </c>
    </row>
    <row r="31" spans="1:16" x14ac:dyDescent="0.4">
      <c r="A31" s="2" t="s">
        <v>436</v>
      </c>
      <c r="B31" s="2">
        <v>76</v>
      </c>
      <c r="C31" s="2">
        <v>34</v>
      </c>
      <c r="D31" s="2">
        <f t="shared" si="4"/>
        <v>42</v>
      </c>
      <c r="E31" s="2">
        <v>43</v>
      </c>
      <c r="F31" s="2">
        <v>3</v>
      </c>
      <c r="G31" s="2">
        <v>76</v>
      </c>
      <c r="H31" s="2">
        <v>34</v>
      </c>
      <c r="I31" s="2">
        <v>42</v>
      </c>
      <c r="J31" s="2">
        <v>43</v>
      </c>
      <c r="K31" s="2">
        <v>3</v>
      </c>
      <c r="L31" s="2">
        <v>0</v>
      </c>
      <c r="M31" s="2">
        <v>0</v>
      </c>
      <c r="N31" s="2">
        <f t="shared" si="5"/>
        <v>0</v>
      </c>
      <c r="O31" s="2">
        <v>0</v>
      </c>
      <c r="P31" s="2">
        <v>0</v>
      </c>
    </row>
    <row r="32" spans="1:16" x14ac:dyDescent="0.4">
      <c r="A32" s="2" t="s">
        <v>437</v>
      </c>
      <c r="B32" s="2">
        <v>130</v>
      </c>
      <c r="C32" s="2">
        <v>105</v>
      </c>
      <c r="D32" s="2">
        <f t="shared" si="4"/>
        <v>25</v>
      </c>
      <c r="E32" s="2">
        <v>113</v>
      </c>
      <c r="F32" s="2">
        <v>10</v>
      </c>
      <c r="G32" s="2">
        <v>88</v>
      </c>
      <c r="H32" s="2">
        <v>67</v>
      </c>
      <c r="I32" s="2">
        <v>21</v>
      </c>
      <c r="J32" s="2">
        <v>74</v>
      </c>
      <c r="K32" s="2">
        <v>9</v>
      </c>
      <c r="L32" s="2">
        <v>42</v>
      </c>
      <c r="M32" s="2">
        <v>38</v>
      </c>
      <c r="N32" s="2">
        <f t="shared" si="5"/>
        <v>4</v>
      </c>
      <c r="O32" s="2">
        <v>39</v>
      </c>
      <c r="P32" s="2">
        <v>1</v>
      </c>
    </row>
    <row r="33" spans="1:16" x14ac:dyDescent="0.4">
      <c r="A33" s="2" t="s">
        <v>424</v>
      </c>
      <c r="B33" s="2">
        <v>10</v>
      </c>
      <c r="C33" s="2">
        <v>10</v>
      </c>
      <c r="D33" s="2">
        <f t="shared" si="4"/>
        <v>0</v>
      </c>
      <c r="E33" s="2">
        <v>10</v>
      </c>
      <c r="F33" s="2">
        <v>0</v>
      </c>
      <c r="G33" s="2">
        <v>8</v>
      </c>
      <c r="H33" s="2">
        <v>8</v>
      </c>
      <c r="I33" s="2">
        <v>0</v>
      </c>
      <c r="J33" s="2">
        <v>8</v>
      </c>
      <c r="K33" s="2">
        <v>0</v>
      </c>
      <c r="L33" s="2">
        <v>2</v>
      </c>
      <c r="M33" s="2">
        <v>2</v>
      </c>
      <c r="N33" s="2">
        <f t="shared" si="5"/>
        <v>0</v>
      </c>
      <c r="O33" s="2">
        <v>2</v>
      </c>
      <c r="P33" s="2">
        <v>0</v>
      </c>
    </row>
    <row r="34" spans="1:16" x14ac:dyDescent="0.4">
      <c r="A34" s="2" t="s">
        <v>415</v>
      </c>
      <c r="B34" s="2">
        <v>120</v>
      </c>
      <c r="C34" s="2">
        <v>95</v>
      </c>
      <c r="D34" s="2">
        <f t="shared" si="4"/>
        <v>25</v>
      </c>
      <c r="E34" s="2">
        <v>103</v>
      </c>
      <c r="F34" s="2">
        <v>10</v>
      </c>
      <c r="G34" s="2">
        <v>80</v>
      </c>
      <c r="H34" s="2">
        <v>59</v>
      </c>
      <c r="I34" s="2">
        <v>21</v>
      </c>
      <c r="J34" s="2">
        <v>66</v>
      </c>
      <c r="K34" s="2">
        <v>9</v>
      </c>
      <c r="L34" s="2">
        <v>40</v>
      </c>
      <c r="M34" s="2">
        <v>36</v>
      </c>
      <c r="N34" s="2">
        <f t="shared" si="5"/>
        <v>4</v>
      </c>
      <c r="O34" s="2">
        <v>37</v>
      </c>
      <c r="P34" s="2">
        <v>1</v>
      </c>
    </row>
    <row r="35" spans="1:16" x14ac:dyDescent="0.4">
      <c r="A35" s="2" t="s">
        <v>438</v>
      </c>
      <c r="B35" s="2">
        <v>670</v>
      </c>
      <c r="C35" s="2">
        <v>522</v>
      </c>
      <c r="D35" s="2">
        <f t="shared" si="4"/>
        <v>148</v>
      </c>
      <c r="E35" s="2">
        <v>585</v>
      </c>
      <c r="F35" s="2">
        <v>53</v>
      </c>
      <c r="G35" s="2">
        <v>290</v>
      </c>
      <c r="H35" s="2">
        <v>223</v>
      </c>
      <c r="I35" s="2">
        <v>67</v>
      </c>
      <c r="J35" s="2">
        <v>249</v>
      </c>
      <c r="K35" s="2">
        <v>22</v>
      </c>
      <c r="L35" s="2">
        <v>380</v>
      </c>
      <c r="M35" s="2">
        <v>299</v>
      </c>
      <c r="N35" s="2">
        <f t="shared" si="5"/>
        <v>81</v>
      </c>
      <c r="O35" s="2">
        <v>336</v>
      </c>
      <c r="P35" s="2">
        <v>31</v>
      </c>
    </row>
    <row r="36" spans="1:16" x14ac:dyDescent="0.4">
      <c r="A36" s="2" t="s">
        <v>439</v>
      </c>
      <c r="B36" s="2">
        <v>185</v>
      </c>
      <c r="C36" s="2">
        <v>147</v>
      </c>
      <c r="D36" s="2">
        <f t="shared" si="4"/>
        <v>38</v>
      </c>
      <c r="E36" s="2">
        <v>171</v>
      </c>
      <c r="F36" s="2">
        <v>12</v>
      </c>
      <c r="G36" s="2">
        <v>54</v>
      </c>
      <c r="H36" s="2">
        <v>46</v>
      </c>
      <c r="I36" s="2">
        <v>8</v>
      </c>
      <c r="J36" s="2">
        <v>51</v>
      </c>
      <c r="K36" s="2">
        <v>2</v>
      </c>
      <c r="L36" s="2">
        <v>131</v>
      </c>
      <c r="M36" s="2">
        <v>101</v>
      </c>
      <c r="N36" s="2">
        <f t="shared" si="5"/>
        <v>30</v>
      </c>
      <c r="O36" s="2">
        <v>120</v>
      </c>
      <c r="P36" s="2">
        <v>10</v>
      </c>
    </row>
    <row r="37" spans="1:16" x14ac:dyDescent="0.4">
      <c r="A37" s="2" t="s">
        <v>440</v>
      </c>
      <c r="B37" s="2">
        <v>119</v>
      </c>
      <c r="C37" s="2">
        <v>100</v>
      </c>
      <c r="D37" s="2">
        <f t="shared" si="4"/>
        <v>19</v>
      </c>
      <c r="E37" s="2">
        <v>106</v>
      </c>
      <c r="F37" s="2">
        <v>12</v>
      </c>
      <c r="G37" s="2">
        <v>48</v>
      </c>
      <c r="H37" s="2">
        <v>42</v>
      </c>
      <c r="I37" s="2">
        <v>6</v>
      </c>
      <c r="J37" s="2">
        <v>44</v>
      </c>
      <c r="K37" s="2">
        <v>3</v>
      </c>
      <c r="L37" s="2">
        <v>71</v>
      </c>
      <c r="M37" s="2">
        <v>58</v>
      </c>
      <c r="N37" s="2">
        <f t="shared" si="5"/>
        <v>13</v>
      </c>
      <c r="O37" s="2">
        <v>62</v>
      </c>
      <c r="P37" s="2">
        <v>9</v>
      </c>
    </row>
    <row r="38" spans="1:16" x14ac:dyDescent="0.4">
      <c r="A38" s="2" t="s">
        <v>441</v>
      </c>
      <c r="B38" s="2">
        <v>57</v>
      </c>
      <c r="C38" s="2">
        <v>42</v>
      </c>
      <c r="D38" s="2">
        <f t="shared" si="4"/>
        <v>15</v>
      </c>
      <c r="E38" s="2">
        <v>48</v>
      </c>
      <c r="F38" s="2">
        <v>9</v>
      </c>
      <c r="G38" s="2">
        <v>44</v>
      </c>
      <c r="H38" s="2">
        <v>33</v>
      </c>
      <c r="I38" s="2">
        <v>11</v>
      </c>
      <c r="J38" s="2">
        <v>37</v>
      </c>
      <c r="K38" s="2">
        <v>7</v>
      </c>
      <c r="L38" s="2">
        <v>13</v>
      </c>
      <c r="M38" s="2">
        <v>9</v>
      </c>
      <c r="N38" s="2">
        <f t="shared" si="5"/>
        <v>4</v>
      </c>
      <c r="O38" s="2">
        <v>11</v>
      </c>
      <c r="P38" s="2">
        <v>2</v>
      </c>
    </row>
    <row r="39" spans="1:16" x14ac:dyDescent="0.4">
      <c r="A39" s="2" t="s">
        <v>442</v>
      </c>
      <c r="B39" s="2">
        <v>121</v>
      </c>
      <c r="C39" s="2">
        <v>114</v>
      </c>
      <c r="D39" s="2">
        <f t="shared" si="4"/>
        <v>7</v>
      </c>
      <c r="E39" s="2">
        <v>116</v>
      </c>
      <c r="F39" s="2">
        <v>5</v>
      </c>
      <c r="G39" s="2">
        <v>116</v>
      </c>
      <c r="H39" s="2">
        <v>110</v>
      </c>
      <c r="I39" s="2">
        <v>6</v>
      </c>
      <c r="J39" s="2">
        <v>111</v>
      </c>
      <c r="K39" s="2">
        <v>5</v>
      </c>
      <c r="L39" s="2">
        <v>5</v>
      </c>
      <c r="M39" s="2">
        <v>4</v>
      </c>
      <c r="N39" s="2">
        <f t="shared" ref="N39:N49" si="6">L39-M39</f>
        <v>1</v>
      </c>
      <c r="O39" s="2">
        <v>5</v>
      </c>
      <c r="P39" s="2">
        <v>0</v>
      </c>
    </row>
    <row r="40" spans="1:16" x14ac:dyDescent="0.4">
      <c r="A40" s="2" t="s">
        <v>443</v>
      </c>
      <c r="B40" s="2">
        <v>698</v>
      </c>
      <c r="C40" s="2">
        <v>540</v>
      </c>
      <c r="D40" s="2">
        <f t="shared" si="4"/>
        <v>158</v>
      </c>
      <c r="E40" s="2">
        <v>621</v>
      </c>
      <c r="F40" s="2">
        <v>43</v>
      </c>
      <c r="G40" s="2">
        <v>231</v>
      </c>
      <c r="H40" s="2">
        <v>160</v>
      </c>
      <c r="I40" s="2">
        <v>71</v>
      </c>
      <c r="J40" s="2">
        <v>191</v>
      </c>
      <c r="K40" s="2">
        <v>20</v>
      </c>
      <c r="L40" s="2">
        <v>467</v>
      </c>
      <c r="M40" s="2">
        <v>380</v>
      </c>
      <c r="N40" s="2">
        <f t="shared" si="6"/>
        <v>87</v>
      </c>
      <c r="O40" s="2">
        <v>430</v>
      </c>
      <c r="P40" s="2">
        <v>23</v>
      </c>
    </row>
    <row r="41" spans="1:16" x14ac:dyDescent="0.4">
      <c r="A41" s="2" t="s">
        <v>444</v>
      </c>
      <c r="B41" s="2">
        <v>333</v>
      </c>
      <c r="C41" s="2">
        <v>240</v>
      </c>
      <c r="D41" s="2">
        <f t="shared" si="4"/>
        <v>93</v>
      </c>
      <c r="E41" s="2">
        <v>300</v>
      </c>
      <c r="F41" s="2">
        <v>22</v>
      </c>
      <c r="G41" s="2">
        <v>167</v>
      </c>
      <c r="H41" s="2">
        <v>118</v>
      </c>
      <c r="I41" s="2">
        <v>49</v>
      </c>
      <c r="J41" s="2">
        <v>147</v>
      </c>
      <c r="K41" s="2">
        <v>14</v>
      </c>
      <c r="L41" s="2">
        <v>166</v>
      </c>
      <c r="M41" s="2">
        <v>122</v>
      </c>
      <c r="N41" s="2">
        <f t="shared" si="6"/>
        <v>44</v>
      </c>
      <c r="O41" s="2">
        <v>153</v>
      </c>
      <c r="P41" s="2">
        <v>8</v>
      </c>
    </row>
    <row r="42" spans="1:16" x14ac:dyDescent="0.4">
      <c r="A42" s="2" t="s">
        <v>445</v>
      </c>
      <c r="B42" s="2">
        <v>52</v>
      </c>
      <c r="C42" s="2">
        <v>46</v>
      </c>
      <c r="D42" s="2">
        <f t="shared" si="4"/>
        <v>6</v>
      </c>
      <c r="E42" s="2">
        <v>49</v>
      </c>
      <c r="F42" s="2">
        <v>2</v>
      </c>
      <c r="G42" s="2">
        <v>40</v>
      </c>
      <c r="H42" s="2">
        <v>36</v>
      </c>
      <c r="I42" s="2">
        <v>4</v>
      </c>
      <c r="J42" s="2">
        <v>38</v>
      </c>
      <c r="K42" s="2">
        <v>2</v>
      </c>
      <c r="L42" s="2">
        <v>12</v>
      </c>
      <c r="M42" s="2">
        <v>10</v>
      </c>
      <c r="N42" s="2">
        <f t="shared" si="6"/>
        <v>2</v>
      </c>
      <c r="O42" s="2">
        <v>11</v>
      </c>
      <c r="P42" s="2">
        <v>0</v>
      </c>
    </row>
    <row r="43" spans="1:16" x14ac:dyDescent="0.4">
      <c r="A43" s="2" t="s">
        <v>446</v>
      </c>
      <c r="B43" s="2">
        <v>1045</v>
      </c>
      <c r="C43" s="2">
        <v>673</v>
      </c>
      <c r="D43" s="2">
        <f t="shared" si="4"/>
        <v>372</v>
      </c>
      <c r="E43" s="2">
        <v>764</v>
      </c>
      <c r="F43" s="2">
        <v>88</v>
      </c>
      <c r="G43" s="2">
        <v>404</v>
      </c>
      <c r="H43" s="2">
        <v>263</v>
      </c>
      <c r="I43" s="2">
        <v>141</v>
      </c>
      <c r="J43" s="2">
        <v>293</v>
      </c>
      <c r="K43" s="2">
        <v>34</v>
      </c>
      <c r="L43" s="2">
        <v>641</v>
      </c>
      <c r="M43" s="2">
        <v>410</v>
      </c>
      <c r="N43" s="2">
        <f t="shared" si="6"/>
        <v>231</v>
      </c>
      <c r="O43" s="2">
        <v>471</v>
      </c>
      <c r="P43" s="2">
        <v>54</v>
      </c>
    </row>
    <row r="44" spans="1:16" x14ac:dyDescent="0.4">
      <c r="A44" s="2" t="s">
        <v>447</v>
      </c>
      <c r="B44" s="2">
        <v>201</v>
      </c>
      <c r="C44" s="2">
        <v>143</v>
      </c>
      <c r="D44" s="2">
        <f t="shared" si="4"/>
        <v>58</v>
      </c>
      <c r="E44" s="2">
        <v>165</v>
      </c>
      <c r="F44" s="2">
        <v>23</v>
      </c>
      <c r="G44" s="2">
        <v>55</v>
      </c>
      <c r="H44" s="2">
        <v>38</v>
      </c>
      <c r="I44" s="2">
        <v>17</v>
      </c>
      <c r="J44" s="2">
        <v>45</v>
      </c>
      <c r="K44" s="2">
        <v>8</v>
      </c>
      <c r="L44" s="2">
        <v>146</v>
      </c>
      <c r="M44" s="2">
        <v>105</v>
      </c>
      <c r="N44" s="2">
        <f t="shared" si="6"/>
        <v>41</v>
      </c>
      <c r="O44" s="2">
        <v>120</v>
      </c>
      <c r="P44" s="2">
        <v>15</v>
      </c>
    </row>
    <row r="45" spans="1:16" x14ac:dyDescent="0.4">
      <c r="A45" s="2" t="s">
        <v>448</v>
      </c>
      <c r="B45" s="2">
        <v>32</v>
      </c>
      <c r="C45" s="2">
        <v>24</v>
      </c>
      <c r="D45" s="2">
        <f t="shared" si="4"/>
        <v>8</v>
      </c>
      <c r="E45" s="2">
        <v>31</v>
      </c>
      <c r="F45" s="2">
        <v>1</v>
      </c>
      <c r="G45" s="2">
        <v>16</v>
      </c>
      <c r="H45" s="2">
        <v>13</v>
      </c>
      <c r="I45" s="2">
        <v>3</v>
      </c>
      <c r="J45" s="2">
        <v>16</v>
      </c>
      <c r="K45" s="2">
        <v>0</v>
      </c>
      <c r="L45" s="2">
        <v>16</v>
      </c>
      <c r="M45" s="2">
        <v>11</v>
      </c>
      <c r="N45" s="2">
        <f t="shared" si="6"/>
        <v>5</v>
      </c>
      <c r="O45" s="2">
        <v>15</v>
      </c>
      <c r="P45" s="2">
        <v>1</v>
      </c>
    </row>
    <row r="46" spans="1:16" x14ac:dyDescent="0.4">
      <c r="A46" s="2" t="s">
        <v>449</v>
      </c>
      <c r="B46" s="2">
        <v>632</v>
      </c>
      <c r="C46" s="2">
        <v>390</v>
      </c>
      <c r="D46" s="2">
        <f t="shared" si="4"/>
        <v>242</v>
      </c>
      <c r="E46" s="2">
        <v>429</v>
      </c>
      <c r="F46" s="2">
        <v>49</v>
      </c>
      <c r="G46" s="2">
        <v>253</v>
      </c>
      <c r="H46" s="2">
        <v>152</v>
      </c>
      <c r="I46" s="2">
        <v>101</v>
      </c>
      <c r="J46" s="2">
        <v>166</v>
      </c>
      <c r="K46" s="2">
        <v>20</v>
      </c>
      <c r="L46" s="2">
        <v>379</v>
      </c>
      <c r="M46" s="2">
        <v>238</v>
      </c>
      <c r="N46" s="2">
        <f t="shared" si="6"/>
        <v>141</v>
      </c>
      <c r="O46" s="2">
        <v>263</v>
      </c>
      <c r="P46" s="2">
        <v>29</v>
      </c>
    </row>
    <row r="47" spans="1:16" x14ac:dyDescent="0.4">
      <c r="A47" s="2" t="s">
        <v>450</v>
      </c>
      <c r="B47" s="2">
        <v>13</v>
      </c>
      <c r="C47" s="2">
        <v>9</v>
      </c>
      <c r="D47" s="2">
        <f t="shared" si="4"/>
        <v>4</v>
      </c>
      <c r="E47" s="2">
        <v>13</v>
      </c>
      <c r="F47" s="2">
        <v>0</v>
      </c>
      <c r="G47" s="2">
        <v>11</v>
      </c>
      <c r="H47" s="2">
        <v>7</v>
      </c>
      <c r="I47" s="2">
        <v>4</v>
      </c>
      <c r="J47" s="2">
        <v>11</v>
      </c>
      <c r="K47" s="2">
        <v>0</v>
      </c>
      <c r="L47" s="2">
        <v>2</v>
      </c>
      <c r="M47" s="2">
        <v>2</v>
      </c>
      <c r="N47" s="2">
        <f t="shared" si="6"/>
        <v>0</v>
      </c>
      <c r="O47" s="2">
        <v>2</v>
      </c>
      <c r="P47" s="2">
        <v>0</v>
      </c>
    </row>
    <row r="48" spans="1:16" x14ac:dyDescent="0.4">
      <c r="A48" s="2" t="s">
        <v>451</v>
      </c>
      <c r="B48" s="2">
        <v>167</v>
      </c>
      <c r="C48" s="2">
        <v>107</v>
      </c>
      <c r="D48" s="2">
        <f t="shared" si="4"/>
        <v>60</v>
      </c>
      <c r="E48" s="2">
        <v>126</v>
      </c>
      <c r="F48" s="2">
        <v>15</v>
      </c>
      <c r="G48" s="2">
        <v>69</v>
      </c>
      <c r="H48" s="2">
        <v>53</v>
      </c>
      <c r="I48" s="2">
        <v>16</v>
      </c>
      <c r="J48" s="2">
        <v>55</v>
      </c>
      <c r="K48" s="2">
        <v>6</v>
      </c>
      <c r="L48" s="2">
        <v>98</v>
      </c>
      <c r="M48" s="2">
        <v>54</v>
      </c>
      <c r="N48" s="2">
        <f t="shared" si="6"/>
        <v>44</v>
      </c>
      <c r="O48" s="2">
        <v>71</v>
      </c>
      <c r="P48" s="2">
        <v>9</v>
      </c>
    </row>
    <row r="49" spans="1:16" x14ac:dyDescent="0.4">
      <c r="A49" s="2" t="s">
        <v>452</v>
      </c>
      <c r="B49" s="2">
        <v>830</v>
      </c>
      <c r="C49" s="2">
        <v>570</v>
      </c>
      <c r="D49" s="2">
        <f t="shared" si="4"/>
        <v>260</v>
      </c>
      <c r="E49" s="2">
        <v>641</v>
      </c>
      <c r="F49" s="2">
        <v>52</v>
      </c>
      <c r="G49" s="2">
        <v>591</v>
      </c>
      <c r="H49" s="2">
        <v>393</v>
      </c>
      <c r="I49" s="2">
        <v>198</v>
      </c>
      <c r="J49" s="2">
        <v>446</v>
      </c>
      <c r="K49" s="2">
        <v>35</v>
      </c>
      <c r="L49" s="2">
        <v>239</v>
      </c>
      <c r="M49" s="2">
        <v>177</v>
      </c>
      <c r="N49" s="2">
        <f t="shared" si="6"/>
        <v>62</v>
      </c>
      <c r="O49" s="2">
        <v>195</v>
      </c>
      <c r="P49" s="2">
        <v>17</v>
      </c>
    </row>
    <row r="50" spans="1:16" x14ac:dyDescent="0.4">
      <c r="A50" s="6" t="s">
        <v>508</v>
      </c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</row>
  </sheetData>
  <mergeCells count="3">
    <mergeCell ref="B2:F2"/>
    <mergeCell ref="G2:K2"/>
    <mergeCell ref="L2:P2"/>
  </mergeCells>
  <pageMargins left="0.7" right="0.7" top="0.75" bottom="0.75" header="0.3" footer="0.3"/>
  <pageSetup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34D192-48AE-4D9F-AE47-18053FAB3C41}">
  <dimension ref="A1:F60"/>
  <sheetViews>
    <sheetView view="pageBreakPreview" zoomScale="125" zoomScaleNormal="100" zoomScaleSheetLayoutView="125" workbookViewId="0">
      <selection activeCell="A13" sqref="A13"/>
    </sheetView>
  </sheetViews>
  <sheetFormatPr defaultColWidth="8.89453125" defaultRowHeight="10.5" x14ac:dyDescent="0.4"/>
  <cols>
    <col min="1" max="1" width="31.89453125" style="2" customWidth="1"/>
    <col min="2" max="16384" width="8.89453125" style="2"/>
  </cols>
  <sheetData>
    <row r="1" spans="1:6" x14ac:dyDescent="0.4">
      <c r="A1" s="2" t="s">
        <v>551</v>
      </c>
    </row>
    <row r="2" spans="1:6" x14ac:dyDescent="0.4">
      <c r="A2" s="3" t="s">
        <v>487</v>
      </c>
      <c r="B2" s="4" t="s">
        <v>21</v>
      </c>
      <c r="C2" s="4" t="s">
        <v>492</v>
      </c>
      <c r="D2" s="4" t="s">
        <v>493</v>
      </c>
      <c r="E2" s="4" t="s">
        <v>494</v>
      </c>
      <c r="F2" s="5" t="s">
        <v>495</v>
      </c>
    </row>
    <row r="3" spans="1:6" x14ac:dyDescent="0.4">
      <c r="A3" s="2" t="s">
        <v>247</v>
      </c>
    </row>
    <row r="4" spans="1:6" x14ac:dyDescent="0.4">
      <c r="B4" s="7"/>
      <c r="C4" s="7"/>
      <c r="D4" s="7"/>
      <c r="E4" s="7"/>
      <c r="F4" s="7"/>
    </row>
    <row r="5" spans="1:6" x14ac:dyDescent="0.4">
      <c r="A5" s="2" t="s">
        <v>248</v>
      </c>
      <c r="B5" s="2">
        <f>SUM(B16:B23)+B6</f>
        <v>5548</v>
      </c>
      <c r="C5" s="2">
        <f>SUM(C16:C23)+C6</f>
        <v>4496</v>
      </c>
      <c r="D5" s="2">
        <f>SUM(D16:D23)+D6</f>
        <v>458</v>
      </c>
      <c r="E5" s="2">
        <f>SUM(E16:E23)+E6</f>
        <v>83</v>
      </c>
      <c r="F5" s="2">
        <f>B5-C5-D5-E5</f>
        <v>511</v>
      </c>
    </row>
    <row r="6" spans="1:6" x14ac:dyDescent="0.4">
      <c r="A6" s="2" t="s">
        <v>249</v>
      </c>
      <c r="B6" s="2">
        <f>B7+B8</f>
        <v>2890</v>
      </c>
      <c r="C6" s="2">
        <f>C7+C8</f>
        <v>2475</v>
      </c>
      <c r="D6" s="2">
        <f>D7+D8</f>
        <v>293</v>
      </c>
      <c r="E6" s="2">
        <f>E7+E8</f>
        <v>15</v>
      </c>
      <c r="F6" s="2">
        <f t="shared" ref="F6:F59" si="0">B6-C6-D6-E6</f>
        <v>107</v>
      </c>
    </row>
    <row r="7" spans="1:6" x14ac:dyDescent="0.4">
      <c r="A7" s="2" t="s">
        <v>250</v>
      </c>
      <c r="B7" s="2">
        <v>985</v>
      </c>
      <c r="C7" s="2">
        <v>845</v>
      </c>
      <c r="D7" s="2">
        <v>100</v>
      </c>
      <c r="E7" s="2">
        <v>12</v>
      </c>
      <c r="F7" s="2">
        <f t="shared" si="0"/>
        <v>28</v>
      </c>
    </row>
    <row r="8" spans="1:6" x14ac:dyDescent="0.4">
      <c r="A8" s="2" t="s">
        <v>251</v>
      </c>
      <c r="B8" s="2">
        <f>SUM(B9:B15)</f>
        <v>1905</v>
      </c>
      <c r="C8" s="2">
        <f>SUM(C9:C15)</f>
        <v>1630</v>
      </c>
      <c r="D8" s="2">
        <v>193</v>
      </c>
      <c r="E8" s="2">
        <v>3</v>
      </c>
      <c r="F8" s="2">
        <f t="shared" si="0"/>
        <v>79</v>
      </c>
    </row>
    <row r="9" spans="1:6" x14ac:dyDescent="0.4">
      <c r="A9" s="2" t="s">
        <v>252</v>
      </c>
      <c r="B9" s="2">
        <v>1045</v>
      </c>
      <c r="C9" s="2">
        <v>898</v>
      </c>
      <c r="D9" s="2">
        <v>108</v>
      </c>
      <c r="E9" s="2">
        <v>3</v>
      </c>
      <c r="F9" s="2">
        <f t="shared" si="0"/>
        <v>36</v>
      </c>
    </row>
    <row r="10" spans="1:6" x14ac:dyDescent="0.4">
      <c r="A10" s="2" t="s">
        <v>253</v>
      </c>
      <c r="B10" s="2">
        <v>253</v>
      </c>
      <c r="C10" s="2">
        <v>212</v>
      </c>
      <c r="D10" s="2">
        <v>28</v>
      </c>
      <c r="E10" s="2">
        <v>0</v>
      </c>
      <c r="F10" s="2">
        <f t="shared" si="0"/>
        <v>13</v>
      </c>
    </row>
    <row r="11" spans="1:6" x14ac:dyDescent="0.4">
      <c r="A11" s="2" t="s">
        <v>254</v>
      </c>
      <c r="B11" s="2">
        <v>189</v>
      </c>
      <c r="C11" s="2">
        <v>164</v>
      </c>
      <c r="D11" s="2">
        <v>16</v>
      </c>
      <c r="E11" s="2">
        <v>0</v>
      </c>
      <c r="F11" s="2">
        <f t="shared" si="0"/>
        <v>9</v>
      </c>
    </row>
    <row r="12" spans="1:6" x14ac:dyDescent="0.4">
      <c r="A12" s="2" t="s">
        <v>255</v>
      </c>
      <c r="B12" s="2">
        <v>74</v>
      </c>
      <c r="C12" s="2">
        <v>65</v>
      </c>
      <c r="D12" s="2">
        <v>3</v>
      </c>
      <c r="E12" s="2">
        <v>0</v>
      </c>
      <c r="F12" s="2">
        <f t="shared" si="0"/>
        <v>6</v>
      </c>
    </row>
    <row r="13" spans="1:6" x14ac:dyDescent="0.4">
      <c r="A13" s="2" t="s">
        <v>256</v>
      </c>
      <c r="B13" s="2">
        <v>62</v>
      </c>
      <c r="C13" s="2">
        <v>46</v>
      </c>
      <c r="D13" s="2">
        <v>10</v>
      </c>
      <c r="E13" s="2">
        <v>0</v>
      </c>
      <c r="F13" s="2">
        <f t="shared" si="0"/>
        <v>6</v>
      </c>
    </row>
    <row r="14" spans="1:6" x14ac:dyDescent="0.4">
      <c r="A14" s="2" t="s">
        <v>258</v>
      </c>
      <c r="B14" s="2">
        <v>80</v>
      </c>
      <c r="C14" s="2">
        <v>67</v>
      </c>
      <c r="D14" s="2">
        <v>13</v>
      </c>
      <c r="E14" s="2">
        <v>0</v>
      </c>
      <c r="F14" s="2">
        <f t="shared" si="0"/>
        <v>0</v>
      </c>
    </row>
    <row r="15" spans="1:6" x14ac:dyDescent="0.4">
      <c r="A15" s="2" t="s">
        <v>257</v>
      </c>
      <c r="B15" s="2">
        <v>202</v>
      </c>
      <c r="C15" s="2">
        <v>178</v>
      </c>
      <c r="D15" s="2">
        <v>13</v>
      </c>
      <c r="E15" s="2">
        <v>0</v>
      </c>
      <c r="F15" s="2">
        <f t="shared" si="0"/>
        <v>11</v>
      </c>
    </row>
    <row r="16" spans="1:6" x14ac:dyDescent="0.4">
      <c r="A16" s="2" t="s">
        <v>259</v>
      </c>
      <c r="B16" s="2">
        <v>61</v>
      </c>
      <c r="C16" s="2">
        <v>41</v>
      </c>
      <c r="D16" s="2">
        <v>15</v>
      </c>
      <c r="E16" s="2">
        <v>1</v>
      </c>
      <c r="F16" s="2">
        <f t="shared" si="0"/>
        <v>4</v>
      </c>
    </row>
    <row r="17" spans="1:6" x14ac:dyDescent="0.4">
      <c r="A17" s="2" t="s">
        <v>260</v>
      </c>
      <c r="B17" s="2">
        <v>79</v>
      </c>
      <c r="C17" s="2">
        <v>48</v>
      </c>
      <c r="D17" s="2">
        <v>4</v>
      </c>
      <c r="E17" s="2">
        <v>1</v>
      </c>
      <c r="F17" s="2">
        <f t="shared" si="0"/>
        <v>26</v>
      </c>
    </row>
    <row r="18" spans="1:6" x14ac:dyDescent="0.4">
      <c r="A18" s="2" t="s">
        <v>261</v>
      </c>
      <c r="B18" s="2">
        <v>410</v>
      </c>
      <c r="C18" s="2">
        <v>397</v>
      </c>
      <c r="D18" s="2">
        <v>10</v>
      </c>
      <c r="E18" s="2">
        <v>0</v>
      </c>
      <c r="F18" s="2">
        <f t="shared" si="0"/>
        <v>3</v>
      </c>
    </row>
    <row r="19" spans="1:6" x14ac:dyDescent="0.4">
      <c r="A19" s="2" t="s">
        <v>262</v>
      </c>
      <c r="B19" s="2">
        <v>33</v>
      </c>
      <c r="C19" s="2">
        <v>4</v>
      </c>
      <c r="D19" s="2">
        <v>1</v>
      </c>
      <c r="E19" s="2">
        <v>14</v>
      </c>
      <c r="F19" s="2">
        <f t="shared" si="0"/>
        <v>14</v>
      </c>
    </row>
    <row r="20" spans="1:6" x14ac:dyDescent="0.4">
      <c r="A20" s="2" t="s">
        <v>263</v>
      </c>
      <c r="B20" s="2">
        <v>5</v>
      </c>
      <c r="C20" s="2">
        <v>1</v>
      </c>
      <c r="D20" s="2">
        <v>0</v>
      </c>
      <c r="E20" s="2">
        <v>1</v>
      </c>
      <c r="F20" s="2">
        <f t="shared" si="0"/>
        <v>3</v>
      </c>
    </row>
    <row r="21" spans="1:6" x14ac:dyDescent="0.4">
      <c r="A21" s="2" t="s">
        <v>264</v>
      </c>
      <c r="B21" s="2">
        <v>1303</v>
      </c>
      <c r="C21" s="2">
        <v>902</v>
      </c>
      <c r="D21" s="2">
        <v>72</v>
      </c>
      <c r="E21" s="2">
        <v>31</v>
      </c>
      <c r="F21" s="2">
        <f t="shared" si="0"/>
        <v>298</v>
      </c>
    </row>
    <row r="22" spans="1:6" x14ac:dyDescent="0.4">
      <c r="A22" s="2" t="s">
        <v>265</v>
      </c>
      <c r="B22" s="2">
        <v>26</v>
      </c>
      <c r="C22" s="2">
        <v>24</v>
      </c>
      <c r="D22" s="2">
        <v>2</v>
      </c>
      <c r="E22" s="2">
        <v>0</v>
      </c>
      <c r="F22" s="2">
        <f t="shared" si="0"/>
        <v>0</v>
      </c>
    </row>
    <row r="23" spans="1:6" x14ac:dyDescent="0.4">
      <c r="A23" s="2" t="s">
        <v>266</v>
      </c>
      <c r="B23" s="2">
        <v>741</v>
      </c>
      <c r="C23" s="2">
        <v>604</v>
      </c>
      <c r="D23" s="2">
        <v>61</v>
      </c>
      <c r="E23" s="2">
        <v>20</v>
      </c>
      <c r="F23" s="2">
        <f t="shared" si="0"/>
        <v>56</v>
      </c>
    </row>
    <row r="25" spans="1:6" x14ac:dyDescent="0.4">
      <c r="A25" s="2" t="s">
        <v>267</v>
      </c>
    </row>
    <row r="27" spans="1:6" x14ac:dyDescent="0.4">
      <c r="A27" s="2" t="s">
        <v>268</v>
      </c>
      <c r="B27" s="2">
        <f>B28+B42</f>
        <v>5548</v>
      </c>
      <c r="C27" s="2">
        <f>C28+C42</f>
        <v>4496</v>
      </c>
      <c r="D27" s="2">
        <f>D28+D42</f>
        <v>458</v>
      </c>
      <c r="E27" s="2">
        <f>E28+E42</f>
        <v>83</v>
      </c>
      <c r="F27" s="2">
        <f t="shared" si="0"/>
        <v>511</v>
      </c>
    </row>
    <row r="28" spans="1:6" x14ac:dyDescent="0.4">
      <c r="A28" s="2" t="s">
        <v>269</v>
      </c>
      <c r="B28" s="2">
        <f>SUM(B29:B40)</f>
        <v>4807</v>
      </c>
      <c r="C28" s="2">
        <f>SUM(C29:C40)</f>
        <v>3892</v>
      </c>
      <c r="D28" s="2">
        <f>SUM(D29:D40)</f>
        <v>397</v>
      </c>
      <c r="E28" s="2">
        <f>SUM(E29:E40)</f>
        <v>63</v>
      </c>
      <c r="F28" s="2">
        <f t="shared" si="0"/>
        <v>455</v>
      </c>
    </row>
    <row r="29" spans="1:6" x14ac:dyDescent="0.4">
      <c r="A29" s="2" t="s">
        <v>270</v>
      </c>
      <c r="B29" s="2">
        <v>882</v>
      </c>
      <c r="C29" s="2">
        <v>725</v>
      </c>
      <c r="D29" s="2">
        <v>36</v>
      </c>
      <c r="E29" s="2">
        <v>16</v>
      </c>
      <c r="F29" s="2">
        <f t="shared" si="0"/>
        <v>105</v>
      </c>
    </row>
    <row r="30" spans="1:6" x14ac:dyDescent="0.4">
      <c r="A30" s="2" t="s">
        <v>271</v>
      </c>
      <c r="B30" s="2">
        <v>1373</v>
      </c>
      <c r="C30" s="2">
        <v>1155</v>
      </c>
      <c r="D30" s="2">
        <v>42</v>
      </c>
      <c r="E30" s="2">
        <v>39</v>
      </c>
      <c r="F30" s="2">
        <f t="shared" si="0"/>
        <v>137</v>
      </c>
    </row>
    <row r="31" spans="1:6" x14ac:dyDescent="0.4">
      <c r="A31" s="2" t="s">
        <v>272</v>
      </c>
      <c r="B31" s="2">
        <v>1057</v>
      </c>
      <c r="C31" s="2">
        <v>926</v>
      </c>
      <c r="D31" s="2">
        <v>38</v>
      </c>
      <c r="E31" s="2">
        <v>4</v>
      </c>
      <c r="F31" s="2">
        <f t="shared" si="0"/>
        <v>89</v>
      </c>
    </row>
    <row r="32" spans="1:6" x14ac:dyDescent="0.4">
      <c r="A32" s="2" t="s">
        <v>273</v>
      </c>
      <c r="B32" s="2">
        <v>852</v>
      </c>
      <c r="C32" s="2">
        <v>728</v>
      </c>
      <c r="D32" s="2">
        <v>66</v>
      </c>
      <c r="E32" s="2">
        <v>4</v>
      </c>
      <c r="F32" s="2">
        <f t="shared" si="0"/>
        <v>54</v>
      </c>
    </row>
    <row r="33" spans="1:6" x14ac:dyDescent="0.4">
      <c r="A33" s="2" t="s">
        <v>274</v>
      </c>
      <c r="B33" s="2">
        <v>269</v>
      </c>
      <c r="C33" s="2">
        <v>131</v>
      </c>
      <c r="D33" s="2">
        <v>127</v>
      </c>
      <c r="E33" s="2">
        <v>0</v>
      </c>
      <c r="F33" s="2">
        <f t="shared" si="0"/>
        <v>11</v>
      </c>
    </row>
    <row r="34" spans="1:6" x14ac:dyDescent="0.4">
      <c r="A34" s="2" t="s">
        <v>275</v>
      </c>
      <c r="B34" s="2">
        <v>44</v>
      </c>
      <c r="C34" s="2">
        <v>20</v>
      </c>
      <c r="D34" s="2">
        <v>20</v>
      </c>
      <c r="E34" s="2">
        <v>0</v>
      </c>
      <c r="F34" s="2">
        <f t="shared" si="0"/>
        <v>4</v>
      </c>
    </row>
    <row r="35" spans="1:6" x14ac:dyDescent="0.4">
      <c r="A35" s="2" t="s">
        <v>276</v>
      </c>
      <c r="B35" s="2">
        <v>255</v>
      </c>
      <c r="C35" s="2">
        <v>154</v>
      </c>
      <c r="D35" s="2">
        <v>63</v>
      </c>
      <c r="E35" s="2">
        <v>0</v>
      </c>
      <c r="F35" s="2">
        <f t="shared" si="0"/>
        <v>38</v>
      </c>
    </row>
    <row r="36" spans="1:6" x14ac:dyDescent="0.4">
      <c r="A36" s="2" t="s">
        <v>277</v>
      </c>
      <c r="B36" s="2">
        <v>4</v>
      </c>
      <c r="C36" s="2">
        <v>4</v>
      </c>
      <c r="D36" s="2">
        <v>0</v>
      </c>
      <c r="E36" s="2">
        <v>0</v>
      </c>
      <c r="F36" s="2">
        <f t="shared" si="0"/>
        <v>0</v>
      </c>
    </row>
    <row r="37" spans="1:6" x14ac:dyDescent="0.4">
      <c r="A37" s="2" t="s">
        <v>278</v>
      </c>
      <c r="B37" s="2">
        <v>5</v>
      </c>
      <c r="C37" s="2">
        <v>5</v>
      </c>
      <c r="D37" s="2">
        <v>0</v>
      </c>
      <c r="E37" s="2">
        <v>0</v>
      </c>
      <c r="F37" s="2">
        <f t="shared" si="0"/>
        <v>0</v>
      </c>
    </row>
    <row r="38" spans="1:6" x14ac:dyDescent="0.4">
      <c r="A38" s="2" t="s">
        <v>279</v>
      </c>
      <c r="B38" s="2">
        <v>32</v>
      </c>
      <c r="C38" s="2">
        <v>24</v>
      </c>
      <c r="D38" s="2">
        <v>3</v>
      </c>
      <c r="E38" s="2">
        <v>0</v>
      </c>
      <c r="F38" s="2">
        <f t="shared" si="0"/>
        <v>5</v>
      </c>
    </row>
    <row r="39" spans="1:6" x14ac:dyDescent="0.4">
      <c r="A39" s="2" t="s">
        <v>280</v>
      </c>
      <c r="B39" s="2">
        <v>33</v>
      </c>
      <c r="C39" s="2">
        <v>19</v>
      </c>
      <c r="D39" s="2">
        <v>2</v>
      </c>
      <c r="E39" s="2">
        <v>0</v>
      </c>
      <c r="F39" s="2">
        <f t="shared" si="0"/>
        <v>12</v>
      </c>
    </row>
    <row r="40" spans="1:6" x14ac:dyDescent="0.4">
      <c r="A40" s="2" t="s">
        <v>281</v>
      </c>
      <c r="B40" s="2">
        <v>1</v>
      </c>
      <c r="C40" s="2">
        <v>1</v>
      </c>
      <c r="D40" s="2">
        <v>0</v>
      </c>
      <c r="E40" s="2">
        <v>0</v>
      </c>
      <c r="F40" s="2">
        <f t="shared" si="0"/>
        <v>0</v>
      </c>
    </row>
    <row r="41" spans="1:6" x14ac:dyDescent="0.4">
      <c r="A41" s="2" t="s">
        <v>282</v>
      </c>
      <c r="B41" s="2">
        <v>10.5</v>
      </c>
      <c r="C41" s="2">
        <v>9.8000000000000007</v>
      </c>
      <c r="D41" s="2">
        <v>17.3</v>
      </c>
      <c r="E41" s="2">
        <v>5.4</v>
      </c>
      <c r="F41" s="2">
        <f t="shared" si="0"/>
        <v>-22</v>
      </c>
    </row>
    <row r="42" spans="1:6" x14ac:dyDescent="0.4">
      <c r="A42" s="2" t="s">
        <v>266</v>
      </c>
      <c r="B42" s="2">
        <v>741</v>
      </c>
      <c r="C42" s="2">
        <v>604</v>
      </c>
      <c r="D42" s="2">
        <v>61</v>
      </c>
      <c r="E42" s="2">
        <v>20</v>
      </c>
      <c r="F42" s="2">
        <f t="shared" si="0"/>
        <v>56</v>
      </c>
    </row>
    <row r="44" spans="1:6" x14ac:dyDescent="0.4">
      <c r="A44" s="2" t="s">
        <v>283</v>
      </c>
    </row>
    <row r="46" spans="1:6" x14ac:dyDescent="0.4">
      <c r="A46" s="2" t="s">
        <v>284</v>
      </c>
      <c r="B46" s="2">
        <f>B47+B59</f>
        <v>5548</v>
      </c>
      <c r="C46" s="2">
        <f>C47+C59</f>
        <v>4496</v>
      </c>
      <c r="D46" s="2">
        <f>D47+D59</f>
        <v>458</v>
      </c>
      <c r="E46" s="2">
        <f>E47+E59</f>
        <v>83</v>
      </c>
      <c r="F46" s="2">
        <f t="shared" si="0"/>
        <v>511</v>
      </c>
    </row>
    <row r="47" spans="1:6" x14ac:dyDescent="0.4">
      <c r="A47" s="2" t="s">
        <v>269</v>
      </c>
      <c r="B47" s="2">
        <f>SUM(B48:B58)</f>
        <v>4807</v>
      </c>
      <c r="C47" s="2">
        <f>SUM(C48:C58)</f>
        <v>3892</v>
      </c>
      <c r="D47" s="2">
        <f>SUM(D48:D58)</f>
        <v>397</v>
      </c>
      <c r="E47" s="2">
        <f>SUM(E48:E58)</f>
        <v>63</v>
      </c>
      <c r="F47" s="2">
        <f t="shared" si="0"/>
        <v>455</v>
      </c>
    </row>
    <row r="48" spans="1:6" x14ac:dyDescent="0.4">
      <c r="A48" s="2" t="s">
        <v>285</v>
      </c>
      <c r="B48" s="2">
        <v>54</v>
      </c>
      <c r="C48" s="2">
        <v>49</v>
      </c>
      <c r="D48" s="2">
        <v>3</v>
      </c>
      <c r="E48" s="2">
        <v>0</v>
      </c>
      <c r="F48" s="2">
        <f t="shared" si="0"/>
        <v>2</v>
      </c>
    </row>
    <row r="49" spans="1:6" x14ac:dyDescent="0.4">
      <c r="A49" s="2" t="s">
        <v>286</v>
      </c>
      <c r="B49" s="2">
        <v>55</v>
      </c>
      <c r="C49" s="2">
        <v>50</v>
      </c>
      <c r="D49" s="2">
        <v>1</v>
      </c>
      <c r="E49" s="2">
        <v>0</v>
      </c>
      <c r="F49" s="2">
        <f t="shared" si="0"/>
        <v>4</v>
      </c>
    </row>
    <row r="50" spans="1:6" x14ac:dyDescent="0.4">
      <c r="A50" s="2" t="s">
        <v>287</v>
      </c>
      <c r="B50" s="2">
        <v>127</v>
      </c>
      <c r="C50" s="2">
        <v>108</v>
      </c>
      <c r="D50" s="2">
        <v>10</v>
      </c>
      <c r="E50" s="2">
        <v>1</v>
      </c>
      <c r="F50" s="2">
        <f t="shared" si="0"/>
        <v>8</v>
      </c>
    </row>
    <row r="51" spans="1:6" x14ac:dyDescent="0.4">
      <c r="A51" s="2" t="s">
        <v>288</v>
      </c>
      <c r="B51" s="2">
        <v>230</v>
      </c>
      <c r="C51" s="2">
        <v>157</v>
      </c>
      <c r="D51" s="2">
        <v>59</v>
      </c>
      <c r="E51" s="2">
        <v>0</v>
      </c>
      <c r="F51" s="2">
        <f t="shared" si="0"/>
        <v>14</v>
      </c>
    </row>
    <row r="52" spans="1:6" x14ac:dyDescent="0.4">
      <c r="A52" s="2" t="s">
        <v>289</v>
      </c>
      <c r="B52" s="2">
        <v>2171</v>
      </c>
      <c r="C52" s="2">
        <v>1642</v>
      </c>
      <c r="D52" s="2">
        <v>266</v>
      </c>
      <c r="E52" s="2">
        <v>23</v>
      </c>
      <c r="F52" s="2">
        <f t="shared" si="0"/>
        <v>240</v>
      </c>
    </row>
    <row r="53" spans="1:6" x14ac:dyDescent="0.4">
      <c r="A53" s="2" t="s">
        <v>290</v>
      </c>
      <c r="B53" s="2">
        <v>1293</v>
      </c>
      <c r="C53" s="2">
        <v>1100</v>
      </c>
      <c r="D53" s="2">
        <v>31</v>
      </c>
      <c r="E53" s="2">
        <v>31</v>
      </c>
      <c r="F53" s="2">
        <f t="shared" si="0"/>
        <v>131</v>
      </c>
    </row>
    <row r="54" spans="1:6" x14ac:dyDescent="0.4">
      <c r="A54" s="2" t="s">
        <v>291</v>
      </c>
      <c r="B54" s="2">
        <v>361</v>
      </c>
      <c r="C54" s="2">
        <v>318</v>
      </c>
      <c r="D54" s="2">
        <v>5</v>
      </c>
      <c r="E54" s="2">
        <v>2</v>
      </c>
      <c r="F54" s="2">
        <f t="shared" si="0"/>
        <v>36</v>
      </c>
    </row>
    <row r="55" spans="1:6" x14ac:dyDescent="0.4">
      <c r="A55" s="2" t="s">
        <v>292</v>
      </c>
      <c r="B55" s="2">
        <v>59</v>
      </c>
      <c r="C55" s="2">
        <v>58</v>
      </c>
      <c r="D55" s="2">
        <v>0</v>
      </c>
      <c r="E55" s="2">
        <v>0</v>
      </c>
      <c r="F55" s="2">
        <f t="shared" si="0"/>
        <v>1</v>
      </c>
    </row>
    <row r="56" spans="1:6" x14ac:dyDescent="0.4">
      <c r="A56" s="2" t="s">
        <v>293</v>
      </c>
      <c r="B56" s="2">
        <v>122</v>
      </c>
      <c r="C56" s="2">
        <v>107</v>
      </c>
      <c r="D56" s="2">
        <v>7</v>
      </c>
      <c r="E56" s="2">
        <v>1</v>
      </c>
      <c r="F56" s="2">
        <f t="shared" si="0"/>
        <v>7</v>
      </c>
    </row>
    <row r="57" spans="1:6" x14ac:dyDescent="0.4">
      <c r="A57" s="2" t="s">
        <v>294</v>
      </c>
      <c r="B57" s="2">
        <v>116</v>
      </c>
      <c r="C57" s="2">
        <v>113</v>
      </c>
      <c r="D57" s="2">
        <v>0</v>
      </c>
      <c r="E57" s="2">
        <v>1</v>
      </c>
      <c r="F57" s="2">
        <f t="shared" si="0"/>
        <v>2</v>
      </c>
    </row>
    <row r="58" spans="1:6" x14ac:dyDescent="0.4">
      <c r="A58" s="2" t="s">
        <v>295</v>
      </c>
      <c r="B58" s="2">
        <v>219</v>
      </c>
      <c r="C58" s="2">
        <v>190</v>
      </c>
      <c r="D58" s="2">
        <v>15</v>
      </c>
      <c r="E58" s="2">
        <v>4</v>
      </c>
      <c r="F58" s="2">
        <f t="shared" si="0"/>
        <v>10</v>
      </c>
    </row>
    <row r="59" spans="1:6" x14ac:dyDescent="0.4">
      <c r="A59" s="2" t="s">
        <v>266</v>
      </c>
      <c r="B59" s="2">
        <v>741</v>
      </c>
      <c r="C59" s="2">
        <v>604</v>
      </c>
      <c r="D59" s="2">
        <v>61</v>
      </c>
      <c r="E59" s="2">
        <v>20</v>
      </c>
      <c r="F59" s="2">
        <f t="shared" si="0"/>
        <v>56</v>
      </c>
    </row>
    <row r="60" spans="1:6" x14ac:dyDescent="0.4">
      <c r="A60" s="6" t="s">
        <v>508</v>
      </c>
      <c r="B60" s="6"/>
      <c r="C60" s="6"/>
      <c r="D60" s="6"/>
      <c r="E60" s="6"/>
      <c r="F60" s="6"/>
    </row>
  </sheetData>
  <pageMargins left="0.7" right="0.7" top="0.75" bottom="0.75" header="0.3" footer="0.3"/>
  <pageSetup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F54475-79F9-4699-B3DD-5D6FBE2DBE8D}">
  <dimension ref="A1:F65"/>
  <sheetViews>
    <sheetView view="pageBreakPreview" zoomScale="125" zoomScaleNormal="100" zoomScaleSheetLayoutView="125" workbookViewId="0">
      <selection activeCell="C26" sqref="C26"/>
    </sheetView>
  </sheetViews>
  <sheetFormatPr defaultColWidth="8.89453125" defaultRowHeight="10.5" x14ac:dyDescent="0.4"/>
  <cols>
    <col min="1" max="1" width="28" style="2" customWidth="1"/>
    <col min="2" max="6" width="12.20703125" style="2" customWidth="1"/>
    <col min="7" max="16384" width="8.89453125" style="2"/>
  </cols>
  <sheetData>
    <row r="1" spans="1:6" x14ac:dyDescent="0.4">
      <c r="A1" s="2" t="s">
        <v>552</v>
      </c>
    </row>
    <row r="2" spans="1:6" x14ac:dyDescent="0.4">
      <c r="A2" s="3" t="s">
        <v>488</v>
      </c>
      <c r="B2" s="4" t="s">
        <v>21</v>
      </c>
      <c r="C2" s="4" t="s">
        <v>492</v>
      </c>
      <c r="D2" s="4" t="s">
        <v>493</v>
      </c>
      <c r="E2" s="4" t="s">
        <v>494</v>
      </c>
      <c r="F2" s="5" t="s">
        <v>495</v>
      </c>
    </row>
    <row r="3" spans="1:6" x14ac:dyDescent="0.4">
      <c r="A3" s="2" t="s">
        <v>296</v>
      </c>
      <c r="B3" s="2">
        <v>2885</v>
      </c>
      <c r="C3" s="2">
        <v>1912</v>
      </c>
      <c r="D3" s="2">
        <v>246</v>
      </c>
      <c r="E3" s="2">
        <v>131</v>
      </c>
      <c r="F3" s="2">
        <v>596</v>
      </c>
    </row>
    <row r="4" spans="1:6" x14ac:dyDescent="0.4">
      <c r="A4" s="2" t="s">
        <v>297</v>
      </c>
      <c r="B4" s="2">
        <v>208</v>
      </c>
      <c r="C4" s="2">
        <v>83</v>
      </c>
      <c r="D4" s="2">
        <v>12</v>
      </c>
      <c r="E4" s="2">
        <v>27</v>
      </c>
      <c r="F4" s="2">
        <v>86</v>
      </c>
    </row>
    <row r="5" spans="1:6" x14ac:dyDescent="0.4">
      <c r="A5" s="2" t="s">
        <v>298</v>
      </c>
      <c r="B5" s="2">
        <v>235</v>
      </c>
      <c r="C5" s="2">
        <v>92</v>
      </c>
      <c r="D5" s="2">
        <v>15</v>
      </c>
      <c r="E5" s="2">
        <v>18</v>
      </c>
      <c r="F5" s="2">
        <v>110</v>
      </c>
    </row>
    <row r="6" spans="1:6" x14ac:dyDescent="0.4">
      <c r="A6" s="2" t="s">
        <v>299</v>
      </c>
      <c r="B6" s="2">
        <v>419</v>
      </c>
      <c r="C6" s="2">
        <v>206</v>
      </c>
      <c r="D6" s="2">
        <v>54</v>
      </c>
      <c r="E6" s="2">
        <v>32</v>
      </c>
      <c r="F6" s="2">
        <v>127</v>
      </c>
    </row>
    <row r="7" spans="1:6" x14ac:dyDescent="0.4">
      <c r="A7" s="2" t="s">
        <v>300</v>
      </c>
      <c r="B7" s="2">
        <v>408</v>
      </c>
      <c r="C7" s="2">
        <v>234</v>
      </c>
      <c r="D7" s="2">
        <v>40</v>
      </c>
      <c r="E7" s="2">
        <v>21</v>
      </c>
      <c r="F7" s="2">
        <v>113</v>
      </c>
    </row>
    <row r="8" spans="1:6" x14ac:dyDescent="0.4">
      <c r="A8" s="2" t="s">
        <v>301</v>
      </c>
      <c r="B8" s="2">
        <v>312</v>
      </c>
      <c r="C8" s="2">
        <v>220</v>
      </c>
      <c r="D8" s="2">
        <v>26</v>
      </c>
      <c r="E8" s="2">
        <v>13</v>
      </c>
      <c r="F8" s="2">
        <v>53</v>
      </c>
    </row>
    <row r="9" spans="1:6" x14ac:dyDescent="0.4">
      <c r="A9" s="2" t="s">
        <v>302</v>
      </c>
      <c r="B9" s="2">
        <v>443</v>
      </c>
      <c r="C9" s="2">
        <v>327</v>
      </c>
      <c r="D9" s="2">
        <v>35</v>
      </c>
      <c r="E9" s="2">
        <v>14</v>
      </c>
      <c r="F9" s="2">
        <v>67</v>
      </c>
    </row>
    <row r="10" spans="1:6" x14ac:dyDescent="0.4">
      <c r="A10" s="2" t="s">
        <v>303</v>
      </c>
      <c r="B10" s="2">
        <v>324</v>
      </c>
      <c r="C10" s="2">
        <v>268</v>
      </c>
      <c r="D10" s="2">
        <v>27</v>
      </c>
      <c r="E10" s="2">
        <v>4</v>
      </c>
      <c r="F10" s="2">
        <v>25</v>
      </c>
    </row>
    <row r="11" spans="1:6" x14ac:dyDescent="0.4">
      <c r="A11" s="2" t="s">
        <v>304</v>
      </c>
      <c r="B11" s="2">
        <v>187</v>
      </c>
      <c r="C11" s="2">
        <v>159</v>
      </c>
      <c r="D11" s="2">
        <v>17</v>
      </c>
      <c r="E11" s="2">
        <v>1</v>
      </c>
      <c r="F11" s="2">
        <v>10</v>
      </c>
    </row>
    <row r="12" spans="1:6" x14ac:dyDescent="0.4">
      <c r="A12" s="2" t="s">
        <v>305</v>
      </c>
      <c r="B12" s="2">
        <v>173</v>
      </c>
      <c r="C12" s="2">
        <v>159</v>
      </c>
      <c r="D12" s="2">
        <v>11</v>
      </c>
      <c r="E12" s="2">
        <v>0</v>
      </c>
      <c r="F12" s="2">
        <v>3</v>
      </c>
    </row>
    <row r="13" spans="1:6" x14ac:dyDescent="0.4">
      <c r="A13" s="2" t="s">
        <v>306</v>
      </c>
      <c r="B13" s="2">
        <v>176</v>
      </c>
      <c r="C13" s="2">
        <v>164</v>
      </c>
      <c r="D13" s="2">
        <v>9</v>
      </c>
      <c r="E13" s="2">
        <v>1</v>
      </c>
      <c r="F13" s="2">
        <v>2</v>
      </c>
    </row>
    <row r="14" spans="1:6" s="17" customFormat="1" x14ac:dyDescent="0.4">
      <c r="A14" s="17" t="s">
        <v>307</v>
      </c>
      <c r="B14" s="17">
        <v>8882</v>
      </c>
      <c r="C14" s="17">
        <v>11618</v>
      </c>
      <c r="D14" s="17">
        <v>7350</v>
      </c>
      <c r="E14" s="17">
        <v>4102</v>
      </c>
      <c r="F14" s="17">
        <v>9016</v>
      </c>
    </row>
    <row r="15" spans="1:6" s="17" customFormat="1" x14ac:dyDescent="0.4">
      <c r="A15" s="17" t="s">
        <v>308</v>
      </c>
      <c r="B15" s="17">
        <v>13395</v>
      </c>
      <c r="C15" s="17">
        <v>16564</v>
      </c>
      <c r="D15" s="17">
        <v>11189</v>
      </c>
      <c r="E15" s="17">
        <v>5305</v>
      </c>
      <c r="F15" s="17">
        <v>5917.3791946308729</v>
      </c>
    </row>
    <row r="17" spans="1:6" x14ac:dyDescent="0.4">
      <c r="A17" s="2" t="s">
        <v>235</v>
      </c>
      <c r="B17" s="2">
        <v>2445</v>
      </c>
      <c r="C17" s="2">
        <v>1600</v>
      </c>
      <c r="D17" s="2">
        <v>214</v>
      </c>
      <c r="E17" s="2">
        <v>119</v>
      </c>
      <c r="F17" s="2">
        <v>512</v>
      </c>
    </row>
    <row r="18" spans="1:6" x14ac:dyDescent="0.4">
      <c r="A18" s="2" t="s">
        <v>297</v>
      </c>
      <c r="B18" s="2">
        <v>123</v>
      </c>
      <c r="C18" s="2">
        <v>37</v>
      </c>
      <c r="D18" s="2">
        <v>6</v>
      </c>
      <c r="E18" s="2">
        <v>23</v>
      </c>
      <c r="F18" s="2">
        <v>57</v>
      </c>
    </row>
    <row r="19" spans="1:6" x14ac:dyDescent="0.4">
      <c r="A19" s="2" t="s">
        <v>298</v>
      </c>
      <c r="B19" s="2">
        <v>177</v>
      </c>
      <c r="C19" s="2">
        <v>64</v>
      </c>
      <c r="D19" s="2">
        <v>9</v>
      </c>
      <c r="E19" s="2">
        <v>15</v>
      </c>
      <c r="F19" s="2">
        <v>89</v>
      </c>
    </row>
    <row r="20" spans="1:6" x14ac:dyDescent="0.4">
      <c r="A20" s="2" t="s">
        <v>299</v>
      </c>
      <c r="B20" s="2">
        <v>345</v>
      </c>
      <c r="C20" s="2">
        <v>151</v>
      </c>
      <c r="D20" s="2">
        <v>44</v>
      </c>
      <c r="E20" s="2">
        <v>31</v>
      </c>
      <c r="F20" s="2">
        <v>119</v>
      </c>
    </row>
    <row r="21" spans="1:6" x14ac:dyDescent="0.4">
      <c r="A21" s="2" t="s">
        <v>300</v>
      </c>
      <c r="B21" s="2">
        <v>370</v>
      </c>
      <c r="C21" s="2">
        <v>218</v>
      </c>
      <c r="D21" s="2">
        <v>40</v>
      </c>
      <c r="E21" s="2">
        <v>19</v>
      </c>
      <c r="F21" s="2">
        <v>93</v>
      </c>
    </row>
    <row r="22" spans="1:6" x14ac:dyDescent="0.4">
      <c r="A22" s="2" t="s">
        <v>301</v>
      </c>
      <c r="B22" s="2">
        <v>276</v>
      </c>
      <c r="C22" s="2">
        <v>185</v>
      </c>
      <c r="D22" s="2">
        <v>26</v>
      </c>
      <c r="E22" s="2">
        <v>11</v>
      </c>
      <c r="F22" s="2">
        <v>54</v>
      </c>
    </row>
    <row r="23" spans="1:6" x14ac:dyDescent="0.4">
      <c r="A23" s="2" t="s">
        <v>302</v>
      </c>
      <c r="B23" s="2">
        <v>401</v>
      </c>
      <c r="C23" s="2">
        <v>292</v>
      </c>
      <c r="D23" s="2">
        <v>34</v>
      </c>
      <c r="E23" s="2">
        <v>15</v>
      </c>
      <c r="F23" s="2">
        <v>60</v>
      </c>
    </row>
    <row r="24" spans="1:6" x14ac:dyDescent="0.4">
      <c r="A24" s="2" t="s">
        <v>303</v>
      </c>
      <c r="B24" s="2">
        <v>298</v>
      </c>
      <c r="C24" s="2">
        <v>245</v>
      </c>
      <c r="D24" s="2">
        <v>24</v>
      </c>
      <c r="E24" s="2">
        <v>3</v>
      </c>
      <c r="F24" s="2">
        <v>26</v>
      </c>
    </row>
    <row r="25" spans="1:6" x14ac:dyDescent="0.4">
      <c r="A25" s="2" t="s">
        <v>304</v>
      </c>
      <c r="B25" s="2">
        <v>168</v>
      </c>
      <c r="C25" s="2">
        <v>144</v>
      </c>
      <c r="D25" s="2">
        <v>14</v>
      </c>
      <c r="E25" s="2">
        <v>1</v>
      </c>
      <c r="F25" s="2">
        <v>9</v>
      </c>
    </row>
    <row r="26" spans="1:6" x14ac:dyDescent="0.4">
      <c r="A26" s="2" t="s">
        <v>305</v>
      </c>
      <c r="B26" s="2">
        <v>148</v>
      </c>
      <c r="C26" s="2">
        <v>136</v>
      </c>
      <c r="D26" s="2">
        <v>8</v>
      </c>
      <c r="E26" s="2">
        <v>1</v>
      </c>
      <c r="F26" s="2">
        <v>3</v>
      </c>
    </row>
    <row r="27" spans="1:6" x14ac:dyDescent="0.4">
      <c r="A27" s="2" t="s">
        <v>306</v>
      </c>
      <c r="B27" s="2">
        <v>139</v>
      </c>
      <c r="C27" s="2">
        <v>128</v>
      </c>
      <c r="D27" s="2">
        <v>9</v>
      </c>
      <c r="E27" s="2">
        <v>0</v>
      </c>
      <c r="F27" s="2">
        <v>2</v>
      </c>
    </row>
    <row r="28" spans="1:6" s="17" customFormat="1" x14ac:dyDescent="0.4">
      <c r="A28" s="17" t="s">
        <v>307</v>
      </c>
      <c r="B28" s="17">
        <v>9380</v>
      </c>
      <c r="C28" s="17">
        <v>12224</v>
      </c>
      <c r="D28" s="17">
        <v>8269</v>
      </c>
      <c r="E28" s="17">
        <v>4234</v>
      </c>
      <c r="F28" s="17">
        <v>9622</v>
      </c>
    </row>
    <row r="29" spans="1:6" s="17" customFormat="1" x14ac:dyDescent="0.4">
      <c r="A29" s="17" t="s">
        <v>308</v>
      </c>
      <c r="B29" s="17">
        <v>13351</v>
      </c>
      <c r="C29" s="17">
        <v>16453</v>
      </c>
      <c r="D29" s="17">
        <v>11620</v>
      </c>
      <c r="E29" s="17">
        <v>5287</v>
      </c>
      <c r="F29" s="17">
        <v>6255.00390625</v>
      </c>
    </row>
    <row r="31" spans="1:6" x14ac:dyDescent="0.4">
      <c r="A31" s="2" t="s">
        <v>309</v>
      </c>
      <c r="B31" s="2">
        <v>4201</v>
      </c>
      <c r="C31" s="2">
        <v>3038</v>
      </c>
      <c r="D31" s="2">
        <v>359</v>
      </c>
      <c r="E31" s="2">
        <v>138</v>
      </c>
      <c r="F31" s="2">
        <v>666</v>
      </c>
    </row>
    <row r="32" spans="1:6" s="17" customFormat="1" x14ac:dyDescent="0.4">
      <c r="A32" s="17" t="s">
        <v>310</v>
      </c>
      <c r="B32" s="17">
        <v>4136</v>
      </c>
      <c r="C32" s="17">
        <v>4500</v>
      </c>
      <c r="D32" s="17">
        <v>4247</v>
      </c>
      <c r="E32" s="17">
        <v>3163</v>
      </c>
      <c r="F32" s="18" t="s">
        <v>506</v>
      </c>
    </row>
    <row r="33" spans="1:6" x14ac:dyDescent="0.4">
      <c r="A33" s="2" t="s">
        <v>311</v>
      </c>
      <c r="B33" s="2">
        <v>60.7</v>
      </c>
      <c r="C33" s="2">
        <v>64.7</v>
      </c>
      <c r="D33" s="2">
        <v>64.3</v>
      </c>
      <c r="E33" s="2">
        <v>47.8</v>
      </c>
      <c r="F33" s="7" t="s">
        <v>506</v>
      </c>
    </row>
    <row r="34" spans="1:6" s="17" customFormat="1" x14ac:dyDescent="0.4">
      <c r="A34" s="17" t="s">
        <v>312</v>
      </c>
      <c r="B34" s="17">
        <v>5347</v>
      </c>
      <c r="C34" s="17">
        <v>5714</v>
      </c>
      <c r="D34" s="17">
        <v>5146</v>
      </c>
      <c r="E34" s="17">
        <v>4063</v>
      </c>
      <c r="F34" s="18" t="s">
        <v>506</v>
      </c>
    </row>
    <row r="36" spans="1:6" x14ac:dyDescent="0.4">
      <c r="A36" s="2" t="s">
        <v>313</v>
      </c>
      <c r="B36" s="2">
        <v>2538</v>
      </c>
      <c r="C36" s="2">
        <v>1968</v>
      </c>
      <c r="D36" s="2">
        <v>162</v>
      </c>
      <c r="E36" s="2">
        <v>48</v>
      </c>
      <c r="F36" s="2">
        <v>360</v>
      </c>
    </row>
    <row r="37" spans="1:6" s="17" customFormat="1" x14ac:dyDescent="0.4">
      <c r="A37" s="17" t="s">
        <v>310</v>
      </c>
      <c r="B37" s="17">
        <v>3489</v>
      </c>
      <c r="C37" s="17">
        <v>3803</v>
      </c>
      <c r="D37" s="17">
        <v>4341</v>
      </c>
      <c r="E37" s="17">
        <v>2385</v>
      </c>
      <c r="F37" s="18" t="s">
        <v>506</v>
      </c>
    </row>
    <row r="38" spans="1:6" x14ac:dyDescent="0.4">
      <c r="A38" s="2" t="s">
        <v>311</v>
      </c>
      <c r="B38" s="2">
        <v>54.9</v>
      </c>
      <c r="C38" s="2">
        <v>58.6</v>
      </c>
      <c r="D38" s="2">
        <v>63.8</v>
      </c>
      <c r="E38" s="2">
        <v>27.1</v>
      </c>
      <c r="F38" s="7" t="s">
        <v>506</v>
      </c>
    </row>
    <row r="39" spans="1:6" s="17" customFormat="1" x14ac:dyDescent="0.4">
      <c r="A39" s="17" t="s">
        <v>312</v>
      </c>
      <c r="B39" s="17">
        <v>5270</v>
      </c>
      <c r="C39" s="17">
        <v>5394</v>
      </c>
      <c r="D39" s="17">
        <v>5345</v>
      </c>
      <c r="E39" s="17">
        <v>4688</v>
      </c>
      <c r="F39" s="18" t="s">
        <v>506</v>
      </c>
    </row>
    <row r="41" spans="1:6" s="17" customFormat="1" x14ac:dyDescent="0.4">
      <c r="A41" s="17" t="s">
        <v>314</v>
      </c>
      <c r="B41" s="17">
        <v>2656</v>
      </c>
      <c r="C41" s="17">
        <v>3160</v>
      </c>
      <c r="D41" s="17">
        <v>2321</v>
      </c>
      <c r="E41" s="17">
        <v>1156</v>
      </c>
      <c r="F41" s="18" t="s">
        <v>506</v>
      </c>
    </row>
    <row r="42" spans="1:6" s="17" customFormat="1" x14ac:dyDescent="0.4">
      <c r="A42" s="17" t="s">
        <v>315</v>
      </c>
      <c r="B42" s="17">
        <v>2676</v>
      </c>
      <c r="C42" s="17">
        <v>3225</v>
      </c>
      <c r="D42" s="17">
        <v>2321</v>
      </c>
      <c r="E42" s="17">
        <v>1156</v>
      </c>
      <c r="F42" s="18" t="s">
        <v>506</v>
      </c>
    </row>
    <row r="44" spans="1:6" x14ac:dyDescent="0.4">
      <c r="A44" s="2" t="s">
        <v>316</v>
      </c>
    </row>
    <row r="46" spans="1:6" x14ac:dyDescent="0.4">
      <c r="A46" s="2" t="s">
        <v>317</v>
      </c>
      <c r="B46" s="2">
        <v>2885</v>
      </c>
      <c r="C46" s="2">
        <v>1912</v>
      </c>
      <c r="D46" s="2">
        <v>256</v>
      </c>
      <c r="E46" s="2">
        <v>131</v>
      </c>
      <c r="F46" s="2">
        <v>586</v>
      </c>
    </row>
    <row r="47" spans="1:6" x14ac:dyDescent="0.4">
      <c r="A47" s="2" t="s">
        <v>318</v>
      </c>
      <c r="B47" s="2">
        <v>2601</v>
      </c>
      <c r="C47" s="2">
        <v>1799</v>
      </c>
      <c r="D47" s="2">
        <v>236</v>
      </c>
      <c r="E47" s="2">
        <v>84</v>
      </c>
      <c r="F47" s="2">
        <v>482</v>
      </c>
    </row>
    <row r="48" spans="1:6" s="17" customFormat="1" x14ac:dyDescent="0.4">
      <c r="A48" s="17" t="s">
        <v>319</v>
      </c>
      <c r="B48" s="17">
        <v>13562</v>
      </c>
      <c r="C48" s="17">
        <v>16244</v>
      </c>
      <c r="D48" s="17">
        <v>11451</v>
      </c>
      <c r="E48" s="17">
        <v>5769</v>
      </c>
      <c r="F48" s="17">
        <v>5943.514522821577</v>
      </c>
    </row>
    <row r="49" spans="1:6" x14ac:dyDescent="0.4">
      <c r="A49" s="2" t="s">
        <v>320</v>
      </c>
      <c r="B49" s="2">
        <v>2548</v>
      </c>
      <c r="C49" s="2">
        <v>1782</v>
      </c>
      <c r="D49" s="2">
        <v>233</v>
      </c>
      <c r="E49" s="2">
        <v>84</v>
      </c>
      <c r="F49" s="2">
        <v>449</v>
      </c>
    </row>
    <row r="50" spans="1:6" s="17" customFormat="1" x14ac:dyDescent="0.4">
      <c r="A50" s="17" t="s">
        <v>321</v>
      </c>
      <c r="B50" s="17">
        <v>12230</v>
      </c>
      <c r="C50" s="17">
        <v>14339</v>
      </c>
      <c r="D50" s="17">
        <v>11027</v>
      </c>
      <c r="E50" s="17">
        <v>5797</v>
      </c>
      <c r="F50" s="17">
        <v>5687.5345211581289</v>
      </c>
    </row>
    <row r="51" spans="1:6" x14ac:dyDescent="0.4">
      <c r="A51" s="2" t="s">
        <v>322</v>
      </c>
      <c r="B51" s="2">
        <v>313</v>
      </c>
      <c r="C51" s="2">
        <v>206</v>
      </c>
      <c r="D51" s="2">
        <v>17</v>
      </c>
      <c r="E51" s="2">
        <v>2</v>
      </c>
      <c r="F51" s="2">
        <v>88</v>
      </c>
    </row>
    <row r="52" spans="1:6" s="17" customFormat="1" x14ac:dyDescent="0.4">
      <c r="A52" s="17" t="s">
        <v>323</v>
      </c>
      <c r="B52" s="17">
        <v>13142</v>
      </c>
      <c r="C52" s="17">
        <v>17819</v>
      </c>
      <c r="D52" s="17">
        <v>7830</v>
      </c>
      <c r="E52" s="17">
        <v>1150</v>
      </c>
      <c r="F52" s="17">
        <v>3492.2954545454545</v>
      </c>
    </row>
    <row r="53" spans="1:6" x14ac:dyDescent="0.4">
      <c r="A53" s="2" t="s">
        <v>324</v>
      </c>
      <c r="B53" s="2">
        <v>157</v>
      </c>
      <c r="C53" s="2">
        <v>126</v>
      </c>
      <c r="D53" s="2">
        <v>4</v>
      </c>
      <c r="E53" s="2">
        <v>2</v>
      </c>
      <c r="F53" s="2">
        <v>25</v>
      </c>
    </row>
    <row r="54" spans="1:6" s="17" customFormat="1" x14ac:dyDescent="0.4">
      <c r="A54" s="17" t="s">
        <v>325</v>
      </c>
      <c r="B54" s="17">
        <v>4538</v>
      </c>
      <c r="C54" s="17">
        <v>5179</v>
      </c>
      <c r="D54" s="17">
        <v>928</v>
      </c>
      <c r="E54" s="17">
        <v>2900</v>
      </c>
      <c r="F54" s="17">
        <v>2016</v>
      </c>
    </row>
    <row r="55" spans="1:6" x14ac:dyDescent="0.4">
      <c r="A55" s="2" t="s">
        <v>326</v>
      </c>
      <c r="B55" s="2">
        <v>526</v>
      </c>
      <c r="C55" s="2">
        <v>606</v>
      </c>
      <c r="D55" s="2">
        <v>35</v>
      </c>
      <c r="E55" s="2">
        <v>46</v>
      </c>
      <c r="F55" s="2">
        <v>-161</v>
      </c>
    </row>
    <row r="56" spans="1:6" s="17" customFormat="1" x14ac:dyDescent="0.4">
      <c r="A56" s="17" t="s">
        <v>325</v>
      </c>
      <c r="B56" s="17">
        <v>2716</v>
      </c>
      <c r="C56" s="17">
        <v>2781</v>
      </c>
      <c r="D56" s="17">
        <v>2666</v>
      </c>
      <c r="E56" s="17">
        <v>3152</v>
      </c>
      <c r="F56" s="17">
        <v>3074.3602484472049</v>
      </c>
    </row>
    <row r="57" spans="1:6" x14ac:dyDescent="0.4">
      <c r="A57" s="2" t="s">
        <v>327</v>
      </c>
      <c r="B57" s="2">
        <v>38</v>
      </c>
      <c r="C57" s="2">
        <v>26</v>
      </c>
      <c r="D57" s="2">
        <v>4</v>
      </c>
      <c r="E57" s="2">
        <v>2</v>
      </c>
      <c r="F57" s="2">
        <v>6</v>
      </c>
    </row>
    <row r="58" spans="1:6" s="17" customFormat="1" x14ac:dyDescent="0.4">
      <c r="A58" s="17" t="s">
        <v>325</v>
      </c>
      <c r="B58" s="17">
        <v>2032</v>
      </c>
      <c r="C58" s="17">
        <v>2196</v>
      </c>
      <c r="D58" s="17">
        <v>2252</v>
      </c>
      <c r="E58" s="17">
        <v>1326</v>
      </c>
      <c r="F58" s="17">
        <v>1410</v>
      </c>
    </row>
    <row r="59" spans="1:6" x14ac:dyDescent="0.4">
      <c r="A59" s="2" t="s">
        <v>328</v>
      </c>
      <c r="B59" s="2">
        <v>198</v>
      </c>
      <c r="C59" s="2">
        <v>146</v>
      </c>
      <c r="D59" s="2">
        <v>11</v>
      </c>
      <c r="E59" s="2">
        <v>15</v>
      </c>
      <c r="F59" s="2">
        <v>26</v>
      </c>
    </row>
    <row r="60" spans="1:6" s="17" customFormat="1" x14ac:dyDescent="0.4">
      <c r="A60" s="17" t="s">
        <v>325</v>
      </c>
      <c r="B60" s="17">
        <v>3077</v>
      </c>
      <c r="C60" s="17">
        <v>3284</v>
      </c>
      <c r="D60" s="17">
        <v>3042</v>
      </c>
      <c r="E60" s="17">
        <v>3094</v>
      </c>
      <c r="F60" s="17">
        <v>1919.6153846153845</v>
      </c>
    </row>
    <row r="61" spans="1:6" x14ac:dyDescent="0.4">
      <c r="A61" s="2" t="s">
        <v>329</v>
      </c>
      <c r="B61" s="2">
        <v>181</v>
      </c>
      <c r="C61" s="2">
        <v>122</v>
      </c>
      <c r="D61" s="2">
        <v>2</v>
      </c>
      <c r="E61" s="2">
        <v>2</v>
      </c>
      <c r="F61" s="2">
        <v>55</v>
      </c>
    </row>
    <row r="62" spans="1:6" s="17" customFormat="1" x14ac:dyDescent="0.4">
      <c r="A62" s="17" t="s">
        <v>325</v>
      </c>
      <c r="B62" s="17">
        <v>1699</v>
      </c>
      <c r="C62" s="17">
        <v>1732</v>
      </c>
      <c r="D62" s="17">
        <v>2575</v>
      </c>
      <c r="E62" s="17">
        <v>1398</v>
      </c>
      <c r="F62" s="17">
        <v>1604.8909090909092</v>
      </c>
    </row>
    <row r="63" spans="1:6" x14ac:dyDescent="0.4">
      <c r="A63" s="2" t="s">
        <v>330</v>
      </c>
      <c r="B63" s="2">
        <v>71</v>
      </c>
      <c r="C63" s="2">
        <v>55</v>
      </c>
      <c r="D63" s="2">
        <v>6</v>
      </c>
      <c r="E63" s="2">
        <v>2</v>
      </c>
      <c r="F63" s="2">
        <v>8</v>
      </c>
    </row>
    <row r="64" spans="1:6" s="17" customFormat="1" x14ac:dyDescent="0.4">
      <c r="A64" s="17" t="s">
        <v>325</v>
      </c>
      <c r="B64" s="17">
        <v>3483</v>
      </c>
      <c r="C64" s="17">
        <v>3764</v>
      </c>
      <c r="D64" s="17">
        <v>2897</v>
      </c>
      <c r="E64" s="17">
        <v>3850</v>
      </c>
      <c r="F64" s="17">
        <v>1898.875</v>
      </c>
    </row>
    <row r="65" spans="1:6" x14ac:dyDescent="0.4">
      <c r="A65" s="6" t="s">
        <v>508</v>
      </c>
      <c r="B65" s="6"/>
      <c r="C65" s="6"/>
      <c r="D65" s="6"/>
      <c r="E65" s="6"/>
      <c r="F65" s="6"/>
    </row>
  </sheetData>
  <pageMargins left="0.7" right="0.7" top="0.75" bottom="0.75" header="0.3" footer="0.3"/>
  <pageSetup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C777E7-C3E3-45D7-8621-BB66CBE35197}">
  <dimension ref="A1:F29"/>
  <sheetViews>
    <sheetView view="pageBreakPreview" zoomScale="125" zoomScaleNormal="100" zoomScaleSheetLayoutView="125" workbookViewId="0">
      <selection activeCell="B6" sqref="B6:E28"/>
    </sheetView>
  </sheetViews>
  <sheetFormatPr defaultColWidth="8.89453125" defaultRowHeight="10.5" x14ac:dyDescent="0.4"/>
  <cols>
    <col min="1" max="1" width="41.3125" style="2" customWidth="1"/>
    <col min="2" max="16384" width="8.89453125" style="2"/>
  </cols>
  <sheetData>
    <row r="1" spans="1:6" x14ac:dyDescent="0.4">
      <c r="A1" s="2" t="s">
        <v>553</v>
      </c>
    </row>
    <row r="2" spans="1:6" x14ac:dyDescent="0.4">
      <c r="A2" s="3" t="s">
        <v>489</v>
      </c>
      <c r="B2" s="4" t="s">
        <v>21</v>
      </c>
      <c r="C2" s="4" t="s">
        <v>492</v>
      </c>
      <c r="D2" s="4" t="s">
        <v>493</v>
      </c>
      <c r="E2" s="4" t="s">
        <v>494</v>
      </c>
      <c r="F2" s="5" t="s">
        <v>495</v>
      </c>
    </row>
    <row r="3" spans="1:6" x14ac:dyDescent="0.4">
      <c r="A3" s="2" t="s">
        <v>453</v>
      </c>
    </row>
    <row r="4" spans="1:6" x14ac:dyDescent="0.4">
      <c r="A4" s="2" t="s">
        <v>454</v>
      </c>
    </row>
    <row r="6" spans="1:6" x14ac:dyDescent="0.4">
      <c r="A6" s="2" t="s">
        <v>455</v>
      </c>
      <c r="B6" s="17">
        <v>9380</v>
      </c>
      <c r="C6" s="17">
        <v>12224</v>
      </c>
      <c r="D6" s="17">
        <v>8269</v>
      </c>
      <c r="E6" s="17">
        <v>4234</v>
      </c>
      <c r="F6" s="7" t="s">
        <v>506</v>
      </c>
    </row>
    <row r="7" spans="1:6" x14ac:dyDescent="0.4">
      <c r="A7" s="2" t="s">
        <v>456</v>
      </c>
      <c r="B7" s="17">
        <v>10545</v>
      </c>
      <c r="C7" s="17">
        <v>13145</v>
      </c>
      <c r="D7" s="17">
        <v>8417</v>
      </c>
      <c r="E7" s="17">
        <v>4013</v>
      </c>
      <c r="F7" s="7" t="s">
        <v>506</v>
      </c>
    </row>
    <row r="8" spans="1:6" x14ac:dyDescent="0.4">
      <c r="A8" s="2" t="s">
        <v>457</v>
      </c>
      <c r="B8" s="17">
        <v>10154</v>
      </c>
      <c r="C8" s="17">
        <v>12649</v>
      </c>
      <c r="D8" s="17">
        <v>7232</v>
      </c>
      <c r="E8" s="17">
        <v>3393</v>
      </c>
      <c r="F8" s="7" t="s">
        <v>506</v>
      </c>
    </row>
    <row r="9" spans="1:6" x14ac:dyDescent="0.4">
      <c r="A9" s="2" t="s">
        <v>458</v>
      </c>
      <c r="B9" s="17">
        <v>10394</v>
      </c>
      <c r="C9" s="17">
        <v>13385</v>
      </c>
      <c r="D9" s="17">
        <v>9474</v>
      </c>
      <c r="E9" s="17">
        <v>4674</v>
      </c>
      <c r="F9" s="7" t="s">
        <v>506</v>
      </c>
    </row>
    <row r="10" spans="1:6" x14ac:dyDescent="0.4">
      <c r="A10" s="2" t="s">
        <v>456</v>
      </c>
      <c r="B10" s="17">
        <v>11298</v>
      </c>
      <c r="C10" s="17">
        <v>13956</v>
      </c>
      <c r="D10" s="17">
        <v>9286</v>
      </c>
      <c r="E10" s="17">
        <v>4297</v>
      </c>
      <c r="F10" s="7" t="s">
        <v>506</v>
      </c>
    </row>
    <row r="11" spans="1:6" x14ac:dyDescent="0.4">
      <c r="A11" s="2" t="s">
        <v>457</v>
      </c>
      <c r="B11" s="17">
        <v>10742</v>
      </c>
      <c r="C11" s="17">
        <v>13243</v>
      </c>
      <c r="D11" s="17">
        <v>7404</v>
      </c>
      <c r="E11" s="17">
        <v>3542</v>
      </c>
      <c r="F11" s="7" t="s">
        <v>506</v>
      </c>
    </row>
    <row r="12" spans="1:6" x14ac:dyDescent="0.4">
      <c r="A12" s="2" t="s">
        <v>459</v>
      </c>
      <c r="B12" s="17">
        <v>6587</v>
      </c>
      <c r="C12" s="17">
        <v>9243</v>
      </c>
      <c r="D12" s="17">
        <v>4793</v>
      </c>
      <c r="E12" s="17">
        <v>2813</v>
      </c>
      <c r="F12" s="7" t="s">
        <v>506</v>
      </c>
    </row>
    <row r="13" spans="1:6" x14ac:dyDescent="0.4">
      <c r="A13" s="2" t="s">
        <v>456</v>
      </c>
      <c r="B13" s="17">
        <v>6595</v>
      </c>
      <c r="C13" s="17">
        <v>8897</v>
      </c>
      <c r="D13" s="17">
        <v>4464</v>
      </c>
      <c r="E13" s="17">
        <v>2250</v>
      </c>
      <c r="F13" s="7" t="s">
        <v>506</v>
      </c>
    </row>
    <row r="14" spans="1:6" x14ac:dyDescent="0.4">
      <c r="A14" s="2" t="s">
        <v>457</v>
      </c>
      <c r="B14" s="17">
        <v>6591</v>
      </c>
      <c r="C14" s="17">
        <v>8250</v>
      </c>
      <c r="D14" s="17">
        <v>1375</v>
      </c>
      <c r="E14" s="17">
        <v>1375</v>
      </c>
      <c r="F14" s="7" t="s">
        <v>506</v>
      </c>
    </row>
    <row r="15" spans="1:6" x14ac:dyDescent="0.4">
      <c r="B15" s="17"/>
      <c r="C15" s="17"/>
      <c r="D15" s="17"/>
      <c r="E15" s="17"/>
      <c r="F15" s="7"/>
    </row>
    <row r="16" spans="1:6" x14ac:dyDescent="0.4">
      <c r="A16" s="2" t="s">
        <v>507</v>
      </c>
      <c r="B16" s="17"/>
      <c r="C16" s="17"/>
      <c r="D16" s="17"/>
      <c r="E16" s="17"/>
      <c r="F16" s="7"/>
    </row>
    <row r="17" spans="1:6" x14ac:dyDescent="0.4">
      <c r="B17" s="17"/>
      <c r="C17" s="17"/>
      <c r="D17" s="17"/>
      <c r="E17" s="17"/>
      <c r="F17" s="7"/>
    </row>
    <row r="18" spans="1:6" x14ac:dyDescent="0.4">
      <c r="A18" s="2" t="s">
        <v>460</v>
      </c>
      <c r="B18" s="17">
        <v>1523</v>
      </c>
      <c r="C18" s="17">
        <v>2578</v>
      </c>
      <c r="D18" s="17">
        <v>2917</v>
      </c>
      <c r="E18" s="17">
        <v>938</v>
      </c>
      <c r="F18" s="7" t="s">
        <v>506</v>
      </c>
    </row>
    <row r="19" spans="1:6" x14ac:dyDescent="0.4">
      <c r="A19" s="2" t="s">
        <v>461</v>
      </c>
      <c r="B19" s="17">
        <v>5686</v>
      </c>
      <c r="C19" s="17">
        <v>6826</v>
      </c>
      <c r="D19" s="17">
        <v>4962</v>
      </c>
      <c r="E19" s="17">
        <v>4231</v>
      </c>
      <c r="F19" s="7" t="s">
        <v>506</v>
      </c>
    </row>
    <row r="20" spans="1:6" x14ac:dyDescent="0.4">
      <c r="A20" s="2" t="s">
        <v>462</v>
      </c>
      <c r="B20" s="17">
        <v>12313</v>
      </c>
      <c r="C20" s="17">
        <v>14505</v>
      </c>
      <c r="D20" s="17">
        <v>11042</v>
      </c>
      <c r="E20" s="17">
        <v>10357</v>
      </c>
      <c r="F20" s="7" t="s">
        <v>506</v>
      </c>
    </row>
    <row r="21" spans="1:6" x14ac:dyDescent="0.4">
      <c r="A21" s="2" t="s">
        <v>463</v>
      </c>
      <c r="B21" s="17">
        <v>15092</v>
      </c>
      <c r="C21" s="17">
        <v>16617</v>
      </c>
      <c r="D21" s="17">
        <v>15500</v>
      </c>
      <c r="E21" s="17">
        <v>7500</v>
      </c>
      <c r="F21" s="7" t="s">
        <v>506</v>
      </c>
    </row>
    <row r="22" spans="1:6" x14ac:dyDescent="0.4">
      <c r="B22" s="17"/>
      <c r="C22" s="17"/>
      <c r="D22" s="17"/>
      <c r="E22" s="17"/>
      <c r="F22" s="7"/>
    </row>
    <row r="23" spans="1:6" x14ac:dyDescent="0.4">
      <c r="A23" s="2" t="s">
        <v>464</v>
      </c>
      <c r="B23" s="17"/>
      <c r="C23" s="17"/>
      <c r="D23" s="17"/>
      <c r="E23" s="17"/>
      <c r="F23" s="7"/>
    </row>
    <row r="24" spans="1:6" x14ac:dyDescent="0.4">
      <c r="B24" s="17"/>
      <c r="C24" s="17"/>
      <c r="D24" s="17"/>
      <c r="E24" s="17"/>
      <c r="F24" s="7"/>
    </row>
    <row r="25" spans="1:6" x14ac:dyDescent="0.4">
      <c r="A25" s="2" t="s">
        <v>465</v>
      </c>
      <c r="B25" s="17">
        <v>6750</v>
      </c>
      <c r="C25" s="17">
        <v>9355</v>
      </c>
      <c r="D25" s="17">
        <v>6550</v>
      </c>
      <c r="E25" s="17">
        <v>4167</v>
      </c>
      <c r="F25" s="7" t="s">
        <v>506</v>
      </c>
    </row>
    <row r="26" spans="1:6" x14ac:dyDescent="0.4">
      <c r="A26" s="2" t="s">
        <v>466</v>
      </c>
      <c r="B26" s="17">
        <v>9028</v>
      </c>
      <c r="C26" s="17">
        <v>10559</v>
      </c>
      <c r="D26" s="17">
        <v>7500</v>
      </c>
      <c r="E26" s="17">
        <v>3750</v>
      </c>
      <c r="F26" s="7" t="s">
        <v>506</v>
      </c>
    </row>
    <row r="27" spans="1:6" x14ac:dyDescent="0.4">
      <c r="A27" s="2" t="s">
        <v>467</v>
      </c>
      <c r="B27" s="17">
        <v>17750</v>
      </c>
      <c r="C27" s="17">
        <v>20000</v>
      </c>
      <c r="D27" s="17">
        <v>16875</v>
      </c>
      <c r="E27" s="17">
        <v>6875</v>
      </c>
      <c r="F27" s="7" t="s">
        <v>506</v>
      </c>
    </row>
    <row r="28" spans="1:6" x14ac:dyDescent="0.4">
      <c r="A28" s="2" t="s">
        <v>468</v>
      </c>
      <c r="B28" s="17">
        <v>36429</v>
      </c>
      <c r="C28" s="17">
        <v>36667</v>
      </c>
      <c r="D28" s="17">
        <v>40000</v>
      </c>
      <c r="E28" s="17">
        <v>8750</v>
      </c>
      <c r="F28" s="7" t="s">
        <v>506</v>
      </c>
    </row>
    <row r="29" spans="1:6" x14ac:dyDescent="0.4">
      <c r="A29" s="6" t="s">
        <v>508</v>
      </c>
      <c r="B29" s="6"/>
      <c r="C29" s="6"/>
      <c r="D29" s="6"/>
      <c r="E29" s="6"/>
      <c r="F29" s="6"/>
    </row>
  </sheetData>
  <pageMargins left="0.7" right="0.7" top="0.75" bottom="0.75" header="0.3" footer="0.3"/>
  <pageSetup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62C432-3921-4B07-B4EC-91FC50A955EC}">
  <dimension ref="A1:F62"/>
  <sheetViews>
    <sheetView view="pageBreakPreview" zoomScale="125" zoomScaleNormal="100" zoomScaleSheetLayoutView="125" workbookViewId="0">
      <selection activeCell="C1" sqref="C1"/>
    </sheetView>
  </sheetViews>
  <sheetFormatPr defaultColWidth="8.89453125" defaultRowHeight="10.5" x14ac:dyDescent="0.4"/>
  <cols>
    <col min="1" max="1" width="34" style="2" customWidth="1"/>
    <col min="2" max="6" width="11" style="2" customWidth="1"/>
    <col min="7" max="16384" width="8.89453125" style="2"/>
  </cols>
  <sheetData>
    <row r="1" spans="1:6" x14ac:dyDescent="0.4">
      <c r="A1" s="2" t="s">
        <v>554</v>
      </c>
    </row>
    <row r="2" spans="1:6" x14ac:dyDescent="0.4">
      <c r="A2" s="3" t="s">
        <v>490</v>
      </c>
      <c r="B2" s="4" t="s">
        <v>21</v>
      </c>
      <c r="C2" s="4" t="s">
        <v>492</v>
      </c>
      <c r="D2" s="4" t="s">
        <v>493</v>
      </c>
      <c r="E2" s="4" t="s">
        <v>494</v>
      </c>
      <c r="F2" s="5" t="s">
        <v>495</v>
      </c>
    </row>
    <row r="3" spans="1:6" x14ac:dyDescent="0.4">
      <c r="A3" s="2" t="s">
        <v>331</v>
      </c>
      <c r="B3" s="2">
        <v>2445</v>
      </c>
      <c r="C3" s="2">
        <v>1600</v>
      </c>
      <c r="D3" s="2">
        <v>214</v>
      </c>
      <c r="E3" s="2">
        <v>119</v>
      </c>
      <c r="F3" s="2">
        <f>B3-C3-D3-E3</f>
        <v>512</v>
      </c>
    </row>
    <row r="4" spans="1:6" x14ac:dyDescent="0.4">
      <c r="A4" s="2" t="s">
        <v>332</v>
      </c>
      <c r="B4" s="2">
        <v>2062</v>
      </c>
      <c r="C4" s="2">
        <v>1360</v>
      </c>
      <c r="D4" s="2">
        <v>179</v>
      </c>
      <c r="E4" s="2">
        <v>84</v>
      </c>
      <c r="F4" s="2">
        <f t="shared" ref="F4:F61" si="0">B4-C4-D4-E4</f>
        <v>439</v>
      </c>
    </row>
    <row r="5" spans="1:6" x14ac:dyDescent="0.4">
      <c r="A5" s="2" t="s">
        <v>333</v>
      </c>
      <c r="B5" s="2">
        <v>1804</v>
      </c>
      <c r="C5" s="2">
        <v>1187</v>
      </c>
      <c r="D5" s="2">
        <v>151</v>
      </c>
      <c r="E5" s="2">
        <v>75</v>
      </c>
      <c r="F5" s="2">
        <f t="shared" si="0"/>
        <v>391</v>
      </c>
    </row>
    <row r="7" spans="1:6" x14ac:dyDescent="0.4">
      <c r="A7" s="2" t="s">
        <v>334</v>
      </c>
      <c r="B7" s="2">
        <v>1847</v>
      </c>
      <c r="C7" s="2">
        <v>1216</v>
      </c>
      <c r="D7" s="2">
        <v>172</v>
      </c>
      <c r="E7" s="2">
        <v>78</v>
      </c>
      <c r="F7" s="2">
        <f t="shared" si="0"/>
        <v>381</v>
      </c>
    </row>
    <row r="8" spans="1:6" x14ac:dyDescent="0.4">
      <c r="A8" s="2" t="s">
        <v>332</v>
      </c>
      <c r="B8" s="2">
        <v>1584</v>
      </c>
      <c r="C8" s="2">
        <v>1046</v>
      </c>
      <c r="D8" s="2">
        <v>145</v>
      </c>
      <c r="E8" s="2">
        <v>58</v>
      </c>
      <c r="F8" s="2">
        <f t="shared" si="0"/>
        <v>335</v>
      </c>
    </row>
    <row r="9" spans="1:6" x14ac:dyDescent="0.4">
      <c r="A9" s="2" t="s">
        <v>333</v>
      </c>
      <c r="B9" s="2">
        <v>1386</v>
      </c>
      <c r="C9" s="2">
        <v>917</v>
      </c>
      <c r="D9" s="2">
        <v>121</v>
      </c>
      <c r="E9" s="2">
        <v>52</v>
      </c>
      <c r="F9" s="2">
        <f t="shared" si="0"/>
        <v>296</v>
      </c>
    </row>
    <row r="11" spans="1:6" x14ac:dyDescent="0.4">
      <c r="A11" s="2" t="s">
        <v>335</v>
      </c>
      <c r="B11" s="2">
        <v>442</v>
      </c>
      <c r="C11" s="2">
        <v>285</v>
      </c>
      <c r="D11" s="2">
        <v>32</v>
      </c>
      <c r="E11" s="2">
        <v>29</v>
      </c>
      <c r="F11" s="2">
        <f t="shared" si="0"/>
        <v>96</v>
      </c>
    </row>
    <row r="12" spans="1:6" x14ac:dyDescent="0.4">
      <c r="A12" s="2" t="s">
        <v>332</v>
      </c>
      <c r="B12" s="2">
        <v>377</v>
      </c>
      <c r="C12" s="2">
        <v>245</v>
      </c>
      <c r="D12" s="2">
        <v>29</v>
      </c>
      <c r="E12" s="2">
        <v>20</v>
      </c>
      <c r="F12" s="2">
        <f t="shared" si="0"/>
        <v>83</v>
      </c>
    </row>
    <row r="13" spans="1:6" x14ac:dyDescent="0.4">
      <c r="A13" s="2" t="s">
        <v>333</v>
      </c>
      <c r="B13" s="2">
        <v>328</v>
      </c>
      <c r="C13" s="2">
        <v>208</v>
      </c>
      <c r="D13" s="2">
        <v>26</v>
      </c>
      <c r="E13" s="2">
        <v>17</v>
      </c>
      <c r="F13" s="2">
        <f t="shared" si="0"/>
        <v>77</v>
      </c>
    </row>
    <row r="14" spans="1:6" x14ac:dyDescent="0.4">
      <c r="A14" s="2" t="s">
        <v>336</v>
      </c>
      <c r="B14" s="2">
        <v>119</v>
      </c>
      <c r="C14" s="2">
        <v>57</v>
      </c>
      <c r="D14" s="2">
        <v>12</v>
      </c>
      <c r="E14" s="2">
        <v>11</v>
      </c>
      <c r="F14" s="2">
        <f t="shared" si="0"/>
        <v>39</v>
      </c>
    </row>
    <row r="15" spans="1:6" x14ac:dyDescent="0.4">
      <c r="A15" s="2" t="s">
        <v>337</v>
      </c>
      <c r="B15" s="2">
        <v>49</v>
      </c>
      <c r="C15" s="2">
        <v>21</v>
      </c>
      <c r="D15" s="2">
        <v>5</v>
      </c>
      <c r="E15" s="2">
        <v>3</v>
      </c>
      <c r="F15" s="2">
        <f t="shared" si="0"/>
        <v>20</v>
      </c>
    </row>
    <row r="17" spans="1:6" x14ac:dyDescent="0.4">
      <c r="A17" s="2" t="s">
        <v>338</v>
      </c>
      <c r="B17" s="2">
        <v>1786</v>
      </c>
      <c r="C17" s="2">
        <v>1493</v>
      </c>
      <c r="D17" s="2">
        <v>138</v>
      </c>
      <c r="E17" s="2">
        <v>23</v>
      </c>
      <c r="F17" s="2">
        <f t="shared" si="0"/>
        <v>132</v>
      </c>
    </row>
    <row r="18" spans="1:6" x14ac:dyDescent="0.4">
      <c r="A18" s="2" t="s">
        <v>339</v>
      </c>
      <c r="B18" s="2">
        <v>440</v>
      </c>
      <c r="C18" s="2">
        <v>312</v>
      </c>
      <c r="D18" s="2">
        <v>42</v>
      </c>
      <c r="E18" s="2">
        <v>12</v>
      </c>
      <c r="F18" s="2">
        <f t="shared" si="0"/>
        <v>74</v>
      </c>
    </row>
    <row r="19" spans="1:6" x14ac:dyDescent="0.4">
      <c r="A19" s="2" t="s">
        <v>340</v>
      </c>
      <c r="B19" s="2">
        <v>62</v>
      </c>
      <c r="C19" s="2">
        <v>32</v>
      </c>
      <c r="D19" s="2">
        <v>3</v>
      </c>
      <c r="E19" s="2">
        <v>3</v>
      </c>
      <c r="F19" s="2">
        <f t="shared" si="0"/>
        <v>24</v>
      </c>
    </row>
    <row r="21" spans="1:6" x14ac:dyDescent="0.4">
      <c r="A21" s="2" t="s">
        <v>341</v>
      </c>
      <c r="B21" s="2">
        <v>14841</v>
      </c>
      <c r="C21" s="2">
        <v>10222</v>
      </c>
      <c r="D21" s="2">
        <v>1234</v>
      </c>
      <c r="E21" s="2">
        <v>599</v>
      </c>
      <c r="F21" s="2">
        <f t="shared" si="0"/>
        <v>2786</v>
      </c>
    </row>
    <row r="22" spans="1:6" x14ac:dyDescent="0.4">
      <c r="A22" s="2" t="s">
        <v>332</v>
      </c>
      <c r="B22" s="2">
        <v>5466</v>
      </c>
      <c r="C22" s="2">
        <v>3627</v>
      </c>
      <c r="D22" s="2">
        <v>443</v>
      </c>
      <c r="E22" s="2">
        <v>218</v>
      </c>
      <c r="F22" s="2">
        <f t="shared" si="0"/>
        <v>1178</v>
      </c>
    </row>
    <row r="23" spans="1:6" x14ac:dyDescent="0.4">
      <c r="A23" s="2" t="s">
        <v>333</v>
      </c>
      <c r="B23" s="2">
        <v>3964</v>
      </c>
      <c r="C23" s="2">
        <v>2592</v>
      </c>
      <c r="D23" s="2">
        <v>305</v>
      </c>
      <c r="E23" s="2">
        <v>174</v>
      </c>
      <c r="F23" s="2">
        <f t="shared" si="0"/>
        <v>893</v>
      </c>
    </row>
    <row r="24" spans="1:6" x14ac:dyDescent="0.4">
      <c r="A24" s="2" t="s">
        <v>336</v>
      </c>
      <c r="B24" s="2">
        <v>915</v>
      </c>
      <c r="C24" s="2">
        <v>455</v>
      </c>
      <c r="D24" s="2">
        <v>76</v>
      </c>
      <c r="E24" s="2">
        <v>77</v>
      </c>
      <c r="F24" s="2">
        <f t="shared" si="0"/>
        <v>307</v>
      </c>
    </row>
    <row r="25" spans="1:6" x14ac:dyDescent="0.4">
      <c r="A25" s="2" t="s">
        <v>337</v>
      </c>
      <c r="B25" s="2">
        <v>334</v>
      </c>
      <c r="C25" s="2">
        <v>178</v>
      </c>
      <c r="D25" s="2">
        <v>27</v>
      </c>
      <c r="E25" s="2">
        <v>29</v>
      </c>
      <c r="F25" s="2">
        <f t="shared" si="0"/>
        <v>100</v>
      </c>
    </row>
    <row r="27" spans="1:6" x14ac:dyDescent="0.4">
      <c r="A27" s="2" t="s">
        <v>342</v>
      </c>
    </row>
    <row r="29" spans="1:6" x14ac:dyDescent="0.4">
      <c r="A29" s="2" t="s">
        <v>331</v>
      </c>
      <c r="B29" s="2">
        <v>1719</v>
      </c>
      <c r="C29" s="2">
        <v>971</v>
      </c>
      <c r="D29" s="2">
        <v>161</v>
      </c>
      <c r="E29" s="2">
        <v>109</v>
      </c>
      <c r="F29" s="2">
        <f t="shared" si="0"/>
        <v>478</v>
      </c>
    </row>
    <row r="30" spans="1:6" x14ac:dyDescent="0.4">
      <c r="A30" s="2" t="s">
        <v>343</v>
      </c>
      <c r="B30" s="2">
        <v>70.3</v>
      </c>
      <c r="C30" s="2">
        <v>60.7</v>
      </c>
      <c r="D30" s="2">
        <v>75.2</v>
      </c>
      <c r="E30" s="2">
        <v>91.6</v>
      </c>
      <c r="F30" s="2">
        <f>F29*100/F3</f>
        <v>93.359375</v>
      </c>
    </row>
    <row r="31" spans="1:6" x14ac:dyDescent="0.4">
      <c r="A31" s="2" t="s">
        <v>332</v>
      </c>
      <c r="B31" s="2">
        <v>1476</v>
      </c>
      <c r="C31" s="2">
        <v>840</v>
      </c>
      <c r="D31" s="2">
        <v>139</v>
      </c>
      <c r="E31" s="2">
        <v>81</v>
      </c>
      <c r="F31" s="2">
        <f t="shared" si="0"/>
        <v>416</v>
      </c>
    </row>
    <row r="32" spans="1:6" x14ac:dyDescent="0.4">
      <c r="A32" s="2" t="s">
        <v>333</v>
      </c>
      <c r="B32" s="2">
        <v>1295</v>
      </c>
      <c r="C32" s="2">
        <v>735</v>
      </c>
      <c r="D32" s="2">
        <v>119</v>
      </c>
      <c r="E32" s="2">
        <v>72</v>
      </c>
      <c r="F32" s="2">
        <f t="shared" si="0"/>
        <v>369</v>
      </c>
    </row>
    <row r="34" spans="1:6" x14ac:dyDescent="0.4">
      <c r="A34" s="2" t="s">
        <v>334</v>
      </c>
      <c r="B34" s="2">
        <v>1241</v>
      </c>
      <c r="C34" s="2">
        <v>692</v>
      </c>
      <c r="D34" s="2">
        <v>123</v>
      </c>
      <c r="E34" s="2">
        <v>72</v>
      </c>
      <c r="F34" s="2">
        <f t="shared" si="0"/>
        <v>354</v>
      </c>
    </row>
    <row r="35" spans="1:6" x14ac:dyDescent="0.4">
      <c r="A35" s="2" t="s">
        <v>332</v>
      </c>
      <c r="B35" s="2">
        <v>1088</v>
      </c>
      <c r="C35" s="2">
        <v>608</v>
      </c>
      <c r="D35" s="2">
        <v>108</v>
      </c>
      <c r="E35" s="2">
        <v>56</v>
      </c>
      <c r="F35" s="2">
        <f t="shared" si="0"/>
        <v>316</v>
      </c>
    </row>
    <row r="36" spans="1:6" x14ac:dyDescent="0.4">
      <c r="A36" s="2" t="s">
        <v>333</v>
      </c>
      <c r="B36" s="2">
        <v>955</v>
      </c>
      <c r="C36" s="2">
        <v>536</v>
      </c>
      <c r="D36" s="2">
        <v>91</v>
      </c>
      <c r="E36" s="2">
        <v>50</v>
      </c>
      <c r="F36" s="2">
        <f t="shared" si="0"/>
        <v>278</v>
      </c>
    </row>
    <row r="38" spans="1:6" x14ac:dyDescent="0.4">
      <c r="A38" s="2" t="s">
        <v>335</v>
      </c>
      <c r="B38" s="2">
        <v>361</v>
      </c>
      <c r="C38" s="2">
        <v>212</v>
      </c>
      <c r="D38" s="2">
        <v>30</v>
      </c>
      <c r="E38" s="2">
        <v>26</v>
      </c>
      <c r="F38" s="2">
        <f t="shared" si="0"/>
        <v>93</v>
      </c>
    </row>
    <row r="39" spans="1:6" x14ac:dyDescent="0.4">
      <c r="A39" s="2" t="s">
        <v>332</v>
      </c>
      <c r="B39" s="2">
        <v>313</v>
      </c>
      <c r="C39" s="2">
        <v>186</v>
      </c>
      <c r="D39" s="2">
        <v>27</v>
      </c>
      <c r="E39" s="2">
        <v>19</v>
      </c>
      <c r="F39" s="2">
        <f t="shared" si="0"/>
        <v>81</v>
      </c>
    </row>
    <row r="40" spans="1:6" x14ac:dyDescent="0.4">
      <c r="A40" s="2" t="s">
        <v>333</v>
      </c>
      <c r="B40" s="2">
        <v>272</v>
      </c>
      <c r="C40" s="2">
        <v>156</v>
      </c>
      <c r="D40" s="2">
        <v>25</v>
      </c>
      <c r="E40" s="2">
        <v>16</v>
      </c>
      <c r="F40" s="2">
        <f t="shared" si="0"/>
        <v>75</v>
      </c>
    </row>
    <row r="41" spans="1:6" x14ac:dyDescent="0.4">
      <c r="A41" s="2" t="s">
        <v>336</v>
      </c>
      <c r="B41" s="2">
        <v>100</v>
      </c>
      <c r="C41" s="2">
        <v>42</v>
      </c>
      <c r="D41" s="2">
        <v>11</v>
      </c>
      <c r="E41" s="2">
        <v>10</v>
      </c>
      <c r="F41" s="2">
        <f t="shared" si="0"/>
        <v>37</v>
      </c>
    </row>
    <row r="42" spans="1:6" x14ac:dyDescent="0.4">
      <c r="A42" s="2" t="s">
        <v>337</v>
      </c>
      <c r="B42" s="2">
        <v>41</v>
      </c>
      <c r="C42" s="2">
        <v>16</v>
      </c>
      <c r="D42" s="2">
        <v>4</v>
      </c>
      <c r="E42" s="2">
        <v>3</v>
      </c>
      <c r="F42" s="2">
        <f t="shared" si="0"/>
        <v>18</v>
      </c>
    </row>
    <row r="44" spans="1:6" x14ac:dyDescent="0.4">
      <c r="A44" s="2" t="s">
        <v>338</v>
      </c>
      <c r="B44" s="2">
        <v>1552</v>
      </c>
      <c r="C44" s="2">
        <v>1281</v>
      </c>
      <c r="D44" s="2">
        <v>129</v>
      </c>
      <c r="E44" s="2">
        <v>19</v>
      </c>
      <c r="F44" s="2">
        <f t="shared" si="0"/>
        <v>123</v>
      </c>
    </row>
    <row r="45" spans="1:6" x14ac:dyDescent="0.4">
      <c r="A45" s="2" t="s">
        <v>339</v>
      </c>
      <c r="B45" s="2">
        <v>317</v>
      </c>
      <c r="C45" s="2">
        <v>205</v>
      </c>
      <c r="D45" s="2">
        <v>35</v>
      </c>
      <c r="E45" s="2">
        <v>9</v>
      </c>
      <c r="F45" s="2">
        <f t="shared" si="0"/>
        <v>68</v>
      </c>
    </row>
    <row r="46" spans="1:6" x14ac:dyDescent="0.4">
      <c r="A46" s="2" t="s">
        <v>340</v>
      </c>
      <c r="B46" s="2">
        <v>47</v>
      </c>
      <c r="C46" s="2">
        <v>22</v>
      </c>
      <c r="D46" s="2">
        <v>2</v>
      </c>
      <c r="E46" s="2">
        <v>2</v>
      </c>
      <c r="F46" s="2">
        <f t="shared" si="0"/>
        <v>21</v>
      </c>
    </row>
    <row r="48" spans="1:6" x14ac:dyDescent="0.4">
      <c r="A48" s="2" t="s">
        <v>341</v>
      </c>
      <c r="B48" s="2">
        <v>10972</v>
      </c>
      <c r="C48" s="2">
        <v>6791</v>
      </c>
      <c r="D48" s="2">
        <v>976</v>
      </c>
      <c r="E48" s="2">
        <v>567</v>
      </c>
      <c r="F48" s="2">
        <f t="shared" si="0"/>
        <v>2638</v>
      </c>
    </row>
    <row r="49" spans="1:6" x14ac:dyDescent="0.4">
      <c r="A49" s="2" t="s">
        <v>344</v>
      </c>
      <c r="B49" s="2">
        <v>73.900000000000006</v>
      </c>
      <c r="C49" s="2">
        <v>66.400000000000006</v>
      </c>
      <c r="D49" s="2">
        <v>79.099999999999994</v>
      </c>
      <c r="E49" s="2">
        <v>94.7</v>
      </c>
      <c r="F49" s="2">
        <f>F48*100/F21</f>
        <v>94.687724335965541</v>
      </c>
    </row>
    <row r="50" spans="1:6" x14ac:dyDescent="0.4">
      <c r="A50" s="2" t="s">
        <v>332</v>
      </c>
      <c r="B50" s="2">
        <v>4063</v>
      </c>
      <c r="C50" s="2">
        <v>2368</v>
      </c>
      <c r="D50" s="2">
        <v>351</v>
      </c>
      <c r="E50" s="2">
        <v>214</v>
      </c>
      <c r="F50" s="2">
        <f t="shared" si="0"/>
        <v>1130</v>
      </c>
    </row>
    <row r="51" spans="1:6" x14ac:dyDescent="0.4">
      <c r="A51" s="2" t="s">
        <v>333</v>
      </c>
      <c r="B51" s="2">
        <v>2932</v>
      </c>
      <c r="C51" s="2">
        <v>1667</v>
      </c>
      <c r="D51" s="2">
        <v>240</v>
      </c>
      <c r="E51" s="2">
        <v>170</v>
      </c>
      <c r="F51" s="2">
        <f t="shared" si="0"/>
        <v>855</v>
      </c>
    </row>
    <row r="52" spans="1:6" x14ac:dyDescent="0.4">
      <c r="A52" s="2" t="s">
        <v>336</v>
      </c>
      <c r="B52" s="2">
        <v>742</v>
      </c>
      <c r="C52" s="2">
        <v>317</v>
      </c>
      <c r="D52" s="2">
        <v>66</v>
      </c>
      <c r="E52" s="2">
        <v>73</v>
      </c>
      <c r="F52" s="2">
        <f t="shared" si="0"/>
        <v>286</v>
      </c>
    </row>
    <row r="53" spans="1:6" x14ac:dyDescent="0.4">
      <c r="A53" s="2" t="s">
        <v>337</v>
      </c>
      <c r="B53" s="2">
        <v>277</v>
      </c>
      <c r="C53" s="2">
        <v>132</v>
      </c>
      <c r="D53" s="2">
        <v>24</v>
      </c>
      <c r="E53" s="2">
        <v>29</v>
      </c>
      <c r="F53" s="2">
        <f t="shared" si="0"/>
        <v>92</v>
      </c>
    </row>
    <row r="55" spans="1:6" x14ac:dyDescent="0.4">
      <c r="A55" s="2" t="s">
        <v>345</v>
      </c>
    </row>
    <row r="57" spans="1:6" x14ac:dyDescent="0.4">
      <c r="A57" s="2" t="s">
        <v>346</v>
      </c>
      <c r="B57" s="2">
        <v>6483</v>
      </c>
      <c r="C57" s="2">
        <v>2456</v>
      </c>
      <c r="D57" s="2">
        <v>588</v>
      </c>
      <c r="E57" s="2">
        <v>466</v>
      </c>
      <c r="F57" s="2">
        <f t="shared" si="0"/>
        <v>2973</v>
      </c>
    </row>
    <row r="58" spans="1:6" x14ac:dyDescent="0.4">
      <c r="A58" s="2" t="s">
        <v>347</v>
      </c>
      <c r="B58" s="2">
        <v>12351</v>
      </c>
      <c r="C58" s="2">
        <v>7975</v>
      </c>
      <c r="D58" s="2">
        <v>1063</v>
      </c>
      <c r="E58" s="2">
        <v>584</v>
      </c>
      <c r="F58" s="2">
        <f t="shared" si="0"/>
        <v>2729</v>
      </c>
    </row>
    <row r="59" spans="1:6" x14ac:dyDescent="0.4">
      <c r="A59" s="2" t="s">
        <v>348</v>
      </c>
      <c r="B59" s="2">
        <v>13807</v>
      </c>
      <c r="C59" s="2">
        <v>9257</v>
      </c>
      <c r="D59" s="2">
        <v>1197</v>
      </c>
      <c r="E59" s="2">
        <v>594</v>
      </c>
      <c r="F59" s="2">
        <f t="shared" si="0"/>
        <v>2759</v>
      </c>
    </row>
    <row r="60" spans="1:6" x14ac:dyDescent="0.4">
      <c r="A60" s="2" t="s">
        <v>349</v>
      </c>
      <c r="B60" s="2">
        <v>5121</v>
      </c>
      <c r="C60" s="2">
        <v>3301</v>
      </c>
      <c r="D60" s="2">
        <v>429</v>
      </c>
      <c r="E60" s="2">
        <v>218</v>
      </c>
      <c r="F60" s="2">
        <f t="shared" si="0"/>
        <v>1173</v>
      </c>
    </row>
    <row r="61" spans="1:6" x14ac:dyDescent="0.4">
      <c r="A61" s="2" t="s">
        <v>350</v>
      </c>
      <c r="B61" s="2">
        <v>3711</v>
      </c>
      <c r="C61" s="2">
        <v>2354</v>
      </c>
      <c r="D61" s="2">
        <v>295</v>
      </c>
      <c r="E61" s="2">
        <v>174</v>
      </c>
      <c r="F61" s="2">
        <f t="shared" si="0"/>
        <v>888</v>
      </c>
    </row>
    <row r="62" spans="1:6" x14ac:dyDescent="0.4">
      <c r="A62" s="6" t="s">
        <v>508</v>
      </c>
      <c r="B62" s="6"/>
      <c r="C62" s="6"/>
      <c r="D62" s="6"/>
      <c r="E62" s="6"/>
      <c r="F62" s="6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01D7C1-26A5-40A8-B860-515E84B9A48F}">
  <dimension ref="A1:F16"/>
  <sheetViews>
    <sheetView view="pageBreakPreview" zoomScale="125" zoomScaleNormal="100" zoomScaleSheetLayoutView="125" workbookViewId="0">
      <selection activeCell="F10" sqref="F10"/>
    </sheetView>
  </sheetViews>
  <sheetFormatPr defaultColWidth="8.89453125" defaultRowHeight="10.5" x14ac:dyDescent="0.4"/>
  <cols>
    <col min="1" max="1" width="30.5234375" style="2" customWidth="1"/>
    <col min="2" max="16384" width="8.89453125" style="2"/>
  </cols>
  <sheetData>
    <row r="1" spans="1:6" x14ac:dyDescent="0.4">
      <c r="A1" s="2" t="s">
        <v>531</v>
      </c>
    </row>
    <row r="2" spans="1:6" x14ac:dyDescent="0.4">
      <c r="A2" s="3" t="s">
        <v>471</v>
      </c>
      <c r="B2" s="4" t="s">
        <v>21</v>
      </c>
      <c r="C2" s="4" t="s">
        <v>48</v>
      </c>
      <c r="D2" s="4" t="s">
        <v>522</v>
      </c>
      <c r="E2" s="4" t="s">
        <v>518</v>
      </c>
      <c r="F2" s="5" t="s">
        <v>495</v>
      </c>
    </row>
    <row r="3" spans="1:6" x14ac:dyDescent="0.4">
      <c r="A3" s="2" t="s">
        <v>39</v>
      </c>
      <c r="B3" s="2">
        <f>SUM(B4:B8)</f>
        <v>5773</v>
      </c>
      <c r="C3" s="2">
        <f>SUM(C4:C8)</f>
        <v>4195</v>
      </c>
      <c r="D3" s="2">
        <v>173</v>
      </c>
      <c r="E3" s="2">
        <v>892</v>
      </c>
      <c r="F3" s="2">
        <f>B3-C3-D3-E3</f>
        <v>513</v>
      </c>
    </row>
    <row r="4" spans="1:6" x14ac:dyDescent="0.4">
      <c r="A4" s="2" t="s">
        <v>40</v>
      </c>
      <c r="B4" s="2">
        <v>2415</v>
      </c>
      <c r="C4" s="2">
        <v>1841</v>
      </c>
      <c r="D4" s="2">
        <v>146</v>
      </c>
      <c r="E4" s="2">
        <v>278</v>
      </c>
      <c r="F4" s="2">
        <f t="shared" ref="F4:F8" si="0">B4-C4-D4-E4</f>
        <v>150</v>
      </c>
    </row>
    <row r="5" spans="1:6" x14ac:dyDescent="0.4">
      <c r="A5" s="2" t="s">
        <v>41</v>
      </c>
      <c r="B5" s="2">
        <v>3050</v>
      </c>
      <c r="C5" s="2">
        <v>2089</v>
      </c>
      <c r="D5" s="2">
        <v>23</v>
      </c>
      <c r="E5" s="2">
        <v>598</v>
      </c>
      <c r="F5" s="2">
        <f t="shared" si="0"/>
        <v>340</v>
      </c>
    </row>
    <row r="6" spans="1:6" x14ac:dyDescent="0.4">
      <c r="A6" s="2" t="s">
        <v>42</v>
      </c>
      <c r="B6" s="2">
        <v>119</v>
      </c>
      <c r="C6" s="2">
        <v>99</v>
      </c>
      <c r="D6" s="2">
        <v>3</v>
      </c>
      <c r="E6" s="2">
        <v>11</v>
      </c>
      <c r="F6" s="2">
        <f t="shared" si="0"/>
        <v>6</v>
      </c>
    </row>
    <row r="7" spans="1:6" x14ac:dyDescent="0.4">
      <c r="A7" s="2" t="s">
        <v>43</v>
      </c>
      <c r="B7" s="2">
        <v>78</v>
      </c>
      <c r="C7" s="2">
        <v>71</v>
      </c>
      <c r="D7" s="2">
        <v>0</v>
      </c>
      <c r="E7" s="2">
        <v>2</v>
      </c>
      <c r="F7" s="2">
        <f t="shared" si="0"/>
        <v>5</v>
      </c>
    </row>
    <row r="8" spans="1:6" x14ac:dyDescent="0.4">
      <c r="A8" s="2" t="s">
        <v>44</v>
      </c>
      <c r="B8" s="2">
        <v>111</v>
      </c>
      <c r="C8" s="2">
        <v>95</v>
      </c>
      <c r="D8" s="2">
        <v>1</v>
      </c>
      <c r="E8" s="2">
        <v>3</v>
      </c>
      <c r="F8" s="2">
        <f t="shared" si="0"/>
        <v>12</v>
      </c>
    </row>
    <row r="10" spans="1:6" x14ac:dyDescent="0.4">
      <c r="A10" s="2" t="s">
        <v>45</v>
      </c>
      <c r="B10" s="2">
        <f>SUM(B11:B15)</f>
        <v>4773</v>
      </c>
      <c r="C10" s="2">
        <v>3969</v>
      </c>
      <c r="D10" s="2">
        <v>100</v>
      </c>
      <c r="E10" s="2">
        <v>532</v>
      </c>
      <c r="F10" s="2">
        <f>B10-C10-D10-E10</f>
        <v>172</v>
      </c>
    </row>
    <row r="11" spans="1:6" x14ac:dyDescent="0.4">
      <c r="A11" s="2" t="s">
        <v>40</v>
      </c>
      <c r="B11" s="2">
        <v>1546</v>
      </c>
      <c r="C11" s="2">
        <v>1202</v>
      </c>
      <c r="D11" s="2">
        <v>53</v>
      </c>
      <c r="E11" s="2">
        <v>227</v>
      </c>
      <c r="F11" s="2">
        <f t="shared" ref="F11:F15" si="1">B11-C11-D11-E11</f>
        <v>64</v>
      </c>
    </row>
    <row r="12" spans="1:6" x14ac:dyDescent="0.4">
      <c r="A12" s="2" t="s">
        <v>41</v>
      </c>
      <c r="B12" s="2">
        <v>2512</v>
      </c>
      <c r="C12" s="2">
        <v>2104</v>
      </c>
      <c r="D12" s="2">
        <v>42</v>
      </c>
      <c r="E12" s="2">
        <v>265</v>
      </c>
      <c r="F12" s="2">
        <f t="shared" si="1"/>
        <v>101</v>
      </c>
    </row>
    <row r="13" spans="1:6" x14ac:dyDescent="0.4">
      <c r="A13" s="2" t="s">
        <v>42</v>
      </c>
      <c r="B13" s="2">
        <v>118</v>
      </c>
      <c r="C13" s="2">
        <v>99</v>
      </c>
      <c r="D13" s="2">
        <v>1</v>
      </c>
      <c r="E13" s="2">
        <v>17</v>
      </c>
      <c r="F13" s="2">
        <f t="shared" si="1"/>
        <v>1</v>
      </c>
    </row>
    <row r="14" spans="1:6" x14ac:dyDescent="0.4">
      <c r="A14" s="2" t="s">
        <v>43</v>
      </c>
      <c r="B14" s="2">
        <v>455</v>
      </c>
      <c r="C14" s="2">
        <v>430</v>
      </c>
      <c r="D14" s="2">
        <v>3</v>
      </c>
      <c r="E14" s="2">
        <v>21</v>
      </c>
      <c r="F14" s="2">
        <f t="shared" si="1"/>
        <v>1</v>
      </c>
    </row>
    <row r="15" spans="1:6" x14ac:dyDescent="0.4">
      <c r="A15" s="2" t="s">
        <v>44</v>
      </c>
      <c r="B15" s="2">
        <v>142</v>
      </c>
      <c r="C15" s="2">
        <v>134</v>
      </c>
      <c r="D15" s="2">
        <v>1</v>
      </c>
      <c r="E15" s="2">
        <v>2</v>
      </c>
      <c r="F15" s="2">
        <f t="shared" si="1"/>
        <v>5</v>
      </c>
    </row>
    <row r="16" spans="1:6" x14ac:dyDescent="0.4">
      <c r="A16" s="6" t="s">
        <v>508</v>
      </c>
      <c r="B16" s="6"/>
      <c r="C16" s="6"/>
      <c r="D16" s="6"/>
      <c r="E16" s="6"/>
      <c r="F16" s="6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CEC645-2C06-47C5-9CF4-8C8DF5A4EA00}">
  <dimension ref="A1:P13"/>
  <sheetViews>
    <sheetView view="pageBreakPreview" zoomScale="125" zoomScaleNormal="100" zoomScaleSheetLayoutView="125" workbookViewId="0">
      <selection activeCell="A2" sqref="A2:P3"/>
    </sheetView>
  </sheetViews>
  <sheetFormatPr defaultColWidth="8.89453125" defaultRowHeight="10.199999999999999" customHeight="1" x14ac:dyDescent="0.4"/>
  <cols>
    <col min="1" max="1" width="9" style="2" customWidth="1"/>
    <col min="2" max="2" width="5.1015625" style="2" customWidth="1"/>
    <col min="3" max="3" width="5.20703125" style="2" customWidth="1"/>
    <col min="4" max="4" width="5.3125" style="2" customWidth="1"/>
    <col min="5" max="16" width="4.3125" style="2" customWidth="1"/>
    <col min="17" max="16384" width="8.89453125" style="2"/>
  </cols>
  <sheetData>
    <row r="1" spans="1:16" ht="10.199999999999999" customHeight="1" x14ac:dyDescent="0.4">
      <c r="A1" s="2" t="s">
        <v>532</v>
      </c>
    </row>
    <row r="2" spans="1:16" ht="10.199999999999999" customHeight="1" x14ac:dyDescent="0.4">
      <c r="A2" s="9"/>
      <c r="B2" s="19" t="s">
        <v>21</v>
      </c>
      <c r="C2" s="19"/>
      <c r="D2" s="19"/>
      <c r="E2" s="19"/>
      <c r="F2" s="19"/>
      <c r="G2" s="19" t="s">
        <v>510</v>
      </c>
      <c r="H2" s="19"/>
      <c r="I2" s="19"/>
      <c r="J2" s="19"/>
      <c r="K2" s="19"/>
      <c r="L2" s="19" t="s">
        <v>509</v>
      </c>
      <c r="M2" s="19"/>
      <c r="N2" s="19"/>
      <c r="O2" s="19"/>
      <c r="P2" s="20"/>
    </row>
    <row r="3" spans="1:16" ht="10.199999999999999" customHeight="1" x14ac:dyDescent="0.4">
      <c r="A3" s="10" t="s">
        <v>472</v>
      </c>
      <c r="B3" s="11" t="s">
        <v>21</v>
      </c>
      <c r="C3" s="11" t="s">
        <v>492</v>
      </c>
      <c r="D3" s="11" t="s">
        <v>493</v>
      </c>
      <c r="E3" s="11" t="s">
        <v>494</v>
      </c>
      <c r="F3" s="11" t="s">
        <v>495</v>
      </c>
      <c r="G3" s="11" t="s">
        <v>21</v>
      </c>
      <c r="H3" s="11" t="s">
        <v>492</v>
      </c>
      <c r="I3" s="11" t="s">
        <v>493</v>
      </c>
      <c r="J3" s="11" t="s">
        <v>494</v>
      </c>
      <c r="K3" s="11" t="s">
        <v>495</v>
      </c>
      <c r="L3" s="11" t="s">
        <v>21</v>
      </c>
      <c r="M3" s="11" t="s">
        <v>492</v>
      </c>
      <c r="N3" s="11" t="s">
        <v>493</v>
      </c>
      <c r="O3" s="11" t="s">
        <v>494</v>
      </c>
      <c r="P3" s="12" t="s">
        <v>495</v>
      </c>
    </row>
    <row r="4" spans="1:16" ht="10.199999999999999" customHeight="1" x14ac:dyDescent="0.4">
      <c r="A4" s="1" t="s">
        <v>520</v>
      </c>
      <c r="B4" s="2">
        <v>15122</v>
      </c>
      <c r="C4" s="2">
        <v>10501</v>
      </c>
      <c r="D4" s="2">
        <v>1234</v>
      </c>
      <c r="E4" s="2">
        <v>601</v>
      </c>
      <c r="F4" s="2">
        <v>2786</v>
      </c>
      <c r="G4" s="2">
        <v>8139</v>
      </c>
      <c r="H4" s="2">
        <v>5639</v>
      </c>
      <c r="I4" s="2">
        <v>688</v>
      </c>
      <c r="J4" s="2">
        <v>314</v>
      </c>
      <c r="K4" s="2">
        <v>1498</v>
      </c>
      <c r="L4" s="2">
        <v>6983</v>
      </c>
      <c r="M4" s="2">
        <v>4862</v>
      </c>
      <c r="N4" s="2">
        <v>546</v>
      </c>
      <c r="O4" s="2">
        <v>287</v>
      </c>
      <c r="P4" s="2">
        <v>1288</v>
      </c>
    </row>
    <row r="5" spans="1:16" ht="10.199999999999999" customHeight="1" x14ac:dyDescent="0.4">
      <c r="A5" s="1" t="s">
        <v>48</v>
      </c>
      <c r="B5" s="2">
        <v>12315</v>
      </c>
      <c r="C5" s="2">
        <v>8103</v>
      </c>
      <c r="D5" s="2">
        <v>1016</v>
      </c>
      <c r="E5" s="2">
        <v>580</v>
      </c>
      <c r="F5" s="2">
        <v>2616</v>
      </c>
      <c r="G5" s="2">
        <v>6333</v>
      </c>
      <c r="H5" s="2">
        <v>4105</v>
      </c>
      <c r="I5" s="2">
        <v>535</v>
      </c>
      <c r="J5" s="2">
        <v>303</v>
      </c>
      <c r="K5" s="2">
        <v>1390</v>
      </c>
      <c r="L5" s="2">
        <v>5982</v>
      </c>
      <c r="M5" s="2">
        <v>3998</v>
      </c>
      <c r="N5" s="2">
        <v>481</v>
      </c>
      <c r="O5" s="2">
        <v>277</v>
      </c>
      <c r="P5" s="2">
        <v>1226</v>
      </c>
    </row>
    <row r="6" spans="1:16" ht="10.199999999999999" customHeight="1" x14ac:dyDescent="0.4">
      <c r="A6" s="1" t="s">
        <v>514</v>
      </c>
      <c r="B6" s="2">
        <v>266</v>
      </c>
      <c r="C6" s="2">
        <v>207</v>
      </c>
      <c r="D6" s="2">
        <v>25</v>
      </c>
      <c r="E6" s="2">
        <v>1</v>
      </c>
      <c r="F6" s="2">
        <v>33</v>
      </c>
      <c r="G6" s="2">
        <v>153</v>
      </c>
      <c r="H6" s="2">
        <v>124</v>
      </c>
      <c r="I6" s="2">
        <v>12</v>
      </c>
      <c r="J6" s="2">
        <v>1</v>
      </c>
      <c r="K6" s="2">
        <v>16</v>
      </c>
      <c r="L6" s="2">
        <v>113</v>
      </c>
      <c r="M6" s="2">
        <v>83</v>
      </c>
      <c r="N6" s="2">
        <v>13</v>
      </c>
      <c r="O6" s="2">
        <v>0</v>
      </c>
      <c r="P6" s="2">
        <v>17</v>
      </c>
    </row>
    <row r="7" spans="1:16" ht="10.199999999999999" customHeight="1" x14ac:dyDescent="0.4">
      <c r="A7" s="1" t="s">
        <v>515</v>
      </c>
      <c r="B7" s="2">
        <v>180</v>
      </c>
      <c r="C7" s="2">
        <v>150</v>
      </c>
      <c r="D7" s="2">
        <v>30</v>
      </c>
      <c r="E7" s="2">
        <v>0</v>
      </c>
      <c r="F7" s="2">
        <v>0</v>
      </c>
      <c r="G7" s="2">
        <v>169</v>
      </c>
      <c r="H7" s="2">
        <v>139</v>
      </c>
      <c r="I7" s="2">
        <v>30</v>
      </c>
      <c r="J7" s="2">
        <v>0</v>
      </c>
      <c r="K7" s="2">
        <v>0</v>
      </c>
      <c r="L7" s="2">
        <v>11</v>
      </c>
      <c r="M7" s="2">
        <v>11</v>
      </c>
      <c r="N7" s="2">
        <v>0</v>
      </c>
      <c r="O7" s="2">
        <v>0</v>
      </c>
      <c r="P7" s="2">
        <v>0</v>
      </c>
    </row>
    <row r="8" spans="1:16" ht="10.199999999999999" customHeight="1" x14ac:dyDescent="0.4">
      <c r="A8" s="1" t="s">
        <v>516</v>
      </c>
      <c r="B8" s="2">
        <v>89</v>
      </c>
      <c r="C8" s="2">
        <v>78</v>
      </c>
      <c r="D8" s="2">
        <v>5</v>
      </c>
      <c r="E8" s="2">
        <v>3</v>
      </c>
      <c r="F8" s="2">
        <v>3</v>
      </c>
      <c r="G8" s="2">
        <v>69</v>
      </c>
      <c r="H8" s="2">
        <v>61</v>
      </c>
      <c r="I8" s="2">
        <v>4</v>
      </c>
      <c r="J8" s="2">
        <v>2</v>
      </c>
      <c r="K8" s="2">
        <v>2</v>
      </c>
      <c r="L8" s="2">
        <v>20</v>
      </c>
      <c r="M8" s="2">
        <v>17</v>
      </c>
      <c r="N8" s="2">
        <v>1</v>
      </c>
      <c r="O8" s="2">
        <v>1</v>
      </c>
      <c r="P8" s="2">
        <v>1</v>
      </c>
    </row>
    <row r="9" spans="1:16" ht="10.199999999999999" customHeight="1" x14ac:dyDescent="0.4">
      <c r="A9" s="1" t="s">
        <v>517</v>
      </c>
      <c r="B9" s="2">
        <v>58</v>
      </c>
      <c r="C9" s="2">
        <v>57</v>
      </c>
      <c r="D9" s="2">
        <v>1</v>
      </c>
      <c r="E9" s="2">
        <v>0</v>
      </c>
      <c r="F9" s="2">
        <v>0</v>
      </c>
      <c r="G9" s="2">
        <v>47</v>
      </c>
      <c r="H9" s="2">
        <v>46</v>
      </c>
      <c r="I9" s="2">
        <v>1</v>
      </c>
      <c r="J9" s="2">
        <v>0</v>
      </c>
      <c r="K9" s="2">
        <v>0</v>
      </c>
      <c r="L9" s="2">
        <v>11</v>
      </c>
      <c r="M9" s="2">
        <v>11</v>
      </c>
      <c r="N9" s="2">
        <v>0</v>
      </c>
      <c r="O9" s="2">
        <v>0</v>
      </c>
      <c r="P9" s="2">
        <v>0</v>
      </c>
    </row>
    <row r="10" spans="1:16" ht="10.199999999999999" customHeight="1" x14ac:dyDescent="0.4">
      <c r="A10" s="1" t="s">
        <v>518</v>
      </c>
      <c r="B10" s="2">
        <v>1459</v>
      </c>
      <c r="C10" s="2">
        <v>1280</v>
      </c>
      <c r="D10" s="2">
        <v>119</v>
      </c>
      <c r="E10" s="2">
        <v>14</v>
      </c>
      <c r="F10" s="2">
        <v>46</v>
      </c>
      <c r="G10" s="2">
        <v>912</v>
      </c>
      <c r="H10" s="2">
        <v>784</v>
      </c>
      <c r="I10" s="2">
        <v>83</v>
      </c>
      <c r="J10" s="2">
        <v>8</v>
      </c>
      <c r="K10" s="2">
        <v>37</v>
      </c>
      <c r="L10" s="2">
        <v>547</v>
      </c>
      <c r="M10" s="2">
        <v>496</v>
      </c>
      <c r="N10" s="2">
        <v>36</v>
      </c>
      <c r="O10" s="2">
        <v>6</v>
      </c>
      <c r="P10" s="2">
        <v>9</v>
      </c>
    </row>
    <row r="11" spans="1:16" ht="10.199999999999999" customHeight="1" x14ac:dyDescent="0.4">
      <c r="A11" s="1" t="s">
        <v>519</v>
      </c>
      <c r="B11" s="2">
        <v>62</v>
      </c>
      <c r="C11" s="2">
        <v>46</v>
      </c>
      <c r="D11" s="2">
        <v>12</v>
      </c>
      <c r="E11" s="2">
        <v>0</v>
      </c>
      <c r="F11" s="2">
        <v>4</v>
      </c>
      <c r="G11" s="2">
        <v>51</v>
      </c>
      <c r="H11" s="2">
        <v>40</v>
      </c>
      <c r="I11" s="2">
        <v>7</v>
      </c>
      <c r="J11" s="2">
        <v>0</v>
      </c>
      <c r="K11" s="2">
        <v>4</v>
      </c>
      <c r="L11" s="2">
        <v>11</v>
      </c>
      <c r="M11" s="2">
        <v>6</v>
      </c>
      <c r="N11" s="2">
        <v>5</v>
      </c>
      <c r="O11" s="2">
        <v>0</v>
      </c>
      <c r="P11" s="2">
        <v>0</v>
      </c>
    </row>
    <row r="12" spans="1:16" ht="10.199999999999999" customHeight="1" x14ac:dyDescent="0.4">
      <c r="A12" s="1" t="s">
        <v>495</v>
      </c>
      <c r="B12" s="2">
        <v>693</v>
      </c>
      <c r="C12" s="2">
        <v>580</v>
      </c>
      <c r="D12" s="2">
        <v>26</v>
      </c>
      <c r="E12" s="2">
        <v>3</v>
      </c>
      <c r="F12" s="2">
        <v>84</v>
      </c>
      <c r="G12" s="2">
        <v>405</v>
      </c>
      <c r="H12" s="2">
        <v>340</v>
      </c>
      <c r="I12" s="2">
        <v>16</v>
      </c>
      <c r="J12" s="2">
        <v>0</v>
      </c>
      <c r="K12" s="2">
        <v>49</v>
      </c>
      <c r="L12" s="2">
        <v>288</v>
      </c>
      <c r="M12" s="2">
        <v>240</v>
      </c>
      <c r="N12" s="2">
        <v>10</v>
      </c>
      <c r="O12" s="2">
        <v>3</v>
      </c>
      <c r="P12" s="2">
        <v>35</v>
      </c>
    </row>
    <row r="13" spans="1:16" ht="10.199999999999999" customHeight="1" x14ac:dyDescent="0.4">
      <c r="A13" s="6" t="s">
        <v>508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</row>
  </sheetData>
  <mergeCells count="3">
    <mergeCell ref="B2:F2"/>
    <mergeCell ref="G2:K2"/>
    <mergeCell ref="L2:P2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F4F516-32D6-45B5-86F9-B9CE634AA239}">
  <dimension ref="A1:F23"/>
  <sheetViews>
    <sheetView view="pageBreakPreview" zoomScale="125" zoomScaleNormal="100" zoomScaleSheetLayoutView="125" workbookViewId="0">
      <selection activeCell="E23" sqref="E23"/>
    </sheetView>
  </sheetViews>
  <sheetFormatPr defaultColWidth="8.89453125" defaultRowHeight="10.5" x14ac:dyDescent="0.4"/>
  <cols>
    <col min="1" max="1" width="19.1015625" style="2" customWidth="1"/>
    <col min="2" max="16384" width="8.89453125" style="2"/>
  </cols>
  <sheetData>
    <row r="1" spans="1:6" x14ac:dyDescent="0.4">
      <c r="A1" s="2" t="s">
        <v>533</v>
      </c>
    </row>
    <row r="2" spans="1:6" x14ac:dyDescent="0.4">
      <c r="A2" s="3" t="s">
        <v>473</v>
      </c>
      <c r="B2" s="4" t="s">
        <v>21</v>
      </c>
      <c r="C2" s="4" t="s">
        <v>48</v>
      </c>
      <c r="D2" s="4" t="s">
        <v>522</v>
      </c>
      <c r="E2" s="4" t="s">
        <v>518</v>
      </c>
      <c r="F2" s="5" t="s">
        <v>495</v>
      </c>
    </row>
    <row r="3" spans="1:6" x14ac:dyDescent="0.4">
      <c r="A3" s="2" t="s">
        <v>0</v>
      </c>
      <c r="B3" s="2">
        <f>SUM(B4:B8)</f>
        <v>15122</v>
      </c>
      <c r="C3" s="2">
        <v>12321</v>
      </c>
      <c r="D3" s="2">
        <v>307</v>
      </c>
      <c r="E3" s="2">
        <v>1459</v>
      </c>
      <c r="F3" s="2">
        <f>B3-C3-D3-E3</f>
        <v>1035</v>
      </c>
    </row>
    <row r="4" spans="1:6" x14ac:dyDescent="0.4">
      <c r="A4" s="2" t="s">
        <v>501</v>
      </c>
      <c r="B4" s="2">
        <v>12321</v>
      </c>
      <c r="C4" s="2">
        <v>12321</v>
      </c>
      <c r="D4" s="2">
        <v>0</v>
      </c>
      <c r="E4" s="2">
        <v>0</v>
      </c>
      <c r="F4" s="2">
        <f t="shared" ref="F4:F8" si="0">B4-C4-D4-E4</f>
        <v>0</v>
      </c>
    </row>
    <row r="5" spans="1:6" x14ac:dyDescent="0.4">
      <c r="A5" s="2" t="s">
        <v>502</v>
      </c>
      <c r="B5" s="2">
        <v>518</v>
      </c>
      <c r="C5" s="2">
        <v>0</v>
      </c>
      <c r="D5" s="2">
        <v>0</v>
      </c>
      <c r="E5" s="2">
        <v>0</v>
      </c>
      <c r="F5" s="2">
        <f t="shared" si="0"/>
        <v>518</v>
      </c>
    </row>
    <row r="6" spans="1:6" x14ac:dyDescent="0.4">
      <c r="A6" s="2" t="s">
        <v>503</v>
      </c>
      <c r="B6" s="2">
        <v>6</v>
      </c>
      <c r="C6" s="2">
        <v>0</v>
      </c>
      <c r="D6" s="2">
        <v>1</v>
      </c>
      <c r="E6" s="2">
        <v>0</v>
      </c>
      <c r="F6" s="2">
        <f t="shared" si="0"/>
        <v>5</v>
      </c>
    </row>
    <row r="7" spans="1:6" x14ac:dyDescent="0.4">
      <c r="A7" s="2" t="s">
        <v>504</v>
      </c>
      <c r="B7" s="2">
        <v>30</v>
      </c>
      <c r="C7" s="2">
        <v>0</v>
      </c>
      <c r="D7" s="2">
        <v>23</v>
      </c>
      <c r="E7" s="2">
        <v>1</v>
      </c>
      <c r="F7" s="2">
        <f t="shared" si="0"/>
        <v>6</v>
      </c>
    </row>
    <row r="8" spans="1:6" x14ac:dyDescent="0.4">
      <c r="A8" s="2" t="s">
        <v>505</v>
      </c>
      <c r="B8" s="2">
        <v>2247</v>
      </c>
      <c r="C8" s="2">
        <v>0</v>
      </c>
      <c r="D8" s="2">
        <v>283</v>
      </c>
      <c r="E8" s="2">
        <v>1458</v>
      </c>
      <c r="F8" s="2">
        <f t="shared" si="0"/>
        <v>506</v>
      </c>
    </row>
    <row r="10" spans="1:6" x14ac:dyDescent="0.4">
      <c r="A10" s="2" t="s">
        <v>66</v>
      </c>
      <c r="B10" s="2">
        <f>B3-B17</f>
        <v>8139</v>
      </c>
      <c r="C10" s="2">
        <f t="shared" ref="C10:F10" si="1">C3-C17</f>
        <v>6339</v>
      </c>
      <c r="D10" s="2">
        <f t="shared" si="1"/>
        <v>186</v>
      </c>
      <c r="E10" s="2">
        <f t="shared" si="1"/>
        <v>912</v>
      </c>
      <c r="F10" s="2">
        <f t="shared" si="1"/>
        <v>702</v>
      </c>
    </row>
    <row r="11" spans="1:6" x14ac:dyDescent="0.4">
      <c r="A11" s="2" t="s">
        <v>501</v>
      </c>
      <c r="B11" s="2">
        <f t="shared" ref="B11:F11" si="2">B4-B18</f>
        <v>6339</v>
      </c>
      <c r="C11" s="2">
        <f t="shared" si="2"/>
        <v>6339</v>
      </c>
      <c r="D11" s="2">
        <f t="shared" si="2"/>
        <v>0</v>
      </c>
      <c r="E11" s="2">
        <f t="shared" si="2"/>
        <v>0</v>
      </c>
      <c r="F11" s="2">
        <f t="shared" si="2"/>
        <v>0</v>
      </c>
    </row>
    <row r="12" spans="1:6" x14ac:dyDescent="0.4">
      <c r="A12" s="2" t="s">
        <v>502</v>
      </c>
      <c r="B12" s="2">
        <f t="shared" ref="B12:F12" si="3">B5-B19</f>
        <v>282</v>
      </c>
      <c r="C12" s="2">
        <f t="shared" si="3"/>
        <v>0</v>
      </c>
      <c r="D12" s="2">
        <f t="shared" si="3"/>
        <v>0</v>
      </c>
      <c r="E12" s="2">
        <f t="shared" si="3"/>
        <v>0</v>
      </c>
      <c r="F12" s="2">
        <f t="shared" si="3"/>
        <v>282</v>
      </c>
    </row>
    <row r="13" spans="1:6" x14ac:dyDescent="0.4">
      <c r="A13" s="2" t="s">
        <v>503</v>
      </c>
      <c r="B13" s="2">
        <f t="shared" ref="B13:F13" si="4">B6-B20</f>
        <v>4</v>
      </c>
      <c r="C13" s="2">
        <f t="shared" si="4"/>
        <v>0</v>
      </c>
      <c r="D13" s="2">
        <f t="shared" si="4"/>
        <v>1</v>
      </c>
      <c r="E13" s="2">
        <f t="shared" si="4"/>
        <v>0</v>
      </c>
      <c r="F13" s="2">
        <f t="shared" si="4"/>
        <v>3</v>
      </c>
    </row>
    <row r="14" spans="1:6" x14ac:dyDescent="0.4">
      <c r="A14" s="2" t="s">
        <v>504</v>
      </c>
      <c r="B14" s="2">
        <f t="shared" ref="B14:F14" si="5">B7-B21</f>
        <v>26</v>
      </c>
      <c r="C14" s="2">
        <f t="shared" si="5"/>
        <v>0</v>
      </c>
      <c r="D14" s="2">
        <f t="shared" si="5"/>
        <v>20</v>
      </c>
      <c r="E14" s="2">
        <f t="shared" si="5"/>
        <v>1</v>
      </c>
      <c r="F14" s="2">
        <f t="shared" si="5"/>
        <v>5</v>
      </c>
    </row>
    <row r="15" spans="1:6" x14ac:dyDescent="0.4">
      <c r="A15" s="2" t="s">
        <v>505</v>
      </c>
      <c r="B15" s="2">
        <f t="shared" ref="B15:F15" si="6">B8-B22</f>
        <v>1488</v>
      </c>
      <c r="C15" s="2">
        <f t="shared" si="6"/>
        <v>0</v>
      </c>
      <c r="D15" s="2">
        <f t="shared" si="6"/>
        <v>165</v>
      </c>
      <c r="E15" s="2">
        <f t="shared" si="6"/>
        <v>911</v>
      </c>
      <c r="F15" s="2">
        <f t="shared" si="6"/>
        <v>412</v>
      </c>
    </row>
    <row r="17" spans="1:6" x14ac:dyDescent="0.4">
      <c r="A17" s="2" t="s">
        <v>65</v>
      </c>
      <c r="B17" s="2">
        <f>SUM(B18:B22)</f>
        <v>6983</v>
      </c>
      <c r="C17" s="2">
        <v>5982</v>
      </c>
      <c r="D17" s="2">
        <v>121</v>
      </c>
      <c r="E17" s="2">
        <v>547</v>
      </c>
      <c r="F17" s="2">
        <f>B17-C17-D17-E17</f>
        <v>333</v>
      </c>
    </row>
    <row r="18" spans="1:6" x14ac:dyDescent="0.4">
      <c r="A18" s="2" t="s">
        <v>501</v>
      </c>
      <c r="B18" s="2">
        <v>5982</v>
      </c>
      <c r="C18" s="2">
        <v>5982</v>
      </c>
      <c r="D18" s="2">
        <v>0</v>
      </c>
      <c r="E18" s="2">
        <v>0</v>
      </c>
      <c r="F18" s="2">
        <f t="shared" ref="F18:F22" si="7">B18-C18-D18-E18</f>
        <v>0</v>
      </c>
    </row>
    <row r="19" spans="1:6" x14ac:dyDescent="0.4">
      <c r="A19" s="2" t="s">
        <v>502</v>
      </c>
      <c r="B19" s="2">
        <v>236</v>
      </c>
      <c r="C19" s="2">
        <v>0</v>
      </c>
      <c r="D19" s="2">
        <v>0</v>
      </c>
      <c r="E19" s="2">
        <v>0</v>
      </c>
      <c r="F19" s="2">
        <f t="shared" si="7"/>
        <v>236</v>
      </c>
    </row>
    <row r="20" spans="1:6" x14ac:dyDescent="0.4">
      <c r="A20" s="2" t="s">
        <v>503</v>
      </c>
      <c r="B20" s="2">
        <v>2</v>
      </c>
      <c r="C20" s="2">
        <v>0</v>
      </c>
      <c r="D20" s="2">
        <v>0</v>
      </c>
      <c r="E20" s="2">
        <v>0</v>
      </c>
      <c r="F20" s="2">
        <f t="shared" si="7"/>
        <v>2</v>
      </c>
    </row>
    <row r="21" spans="1:6" x14ac:dyDescent="0.4">
      <c r="A21" s="2" t="s">
        <v>504</v>
      </c>
      <c r="B21" s="2">
        <v>4</v>
      </c>
      <c r="C21" s="2">
        <v>0</v>
      </c>
      <c r="D21" s="2">
        <v>3</v>
      </c>
      <c r="E21" s="2">
        <v>0</v>
      </c>
      <c r="F21" s="2">
        <f t="shared" si="7"/>
        <v>1</v>
      </c>
    </row>
    <row r="22" spans="1:6" x14ac:dyDescent="0.4">
      <c r="A22" s="2" t="s">
        <v>505</v>
      </c>
      <c r="B22" s="2">
        <v>759</v>
      </c>
      <c r="C22" s="2">
        <v>0</v>
      </c>
      <c r="D22" s="2">
        <v>118</v>
      </c>
      <c r="E22" s="2">
        <v>547</v>
      </c>
      <c r="F22" s="2">
        <f t="shared" si="7"/>
        <v>94</v>
      </c>
    </row>
    <row r="23" spans="1:6" x14ac:dyDescent="0.4">
      <c r="A23" s="6" t="s">
        <v>508</v>
      </c>
      <c r="B23" s="6"/>
      <c r="C23" s="6"/>
      <c r="D23" s="6"/>
      <c r="E23" s="6"/>
      <c r="F23" s="6"/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96A1C7-3383-4FE0-B536-20B7C88D0232}">
  <sheetPr>
    <tabColor rgb="FFFF0000"/>
  </sheetPr>
  <dimension ref="A1:P15"/>
  <sheetViews>
    <sheetView view="pageBreakPreview" zoomScale="125" zoomScaleNormal="100" zoomScaleSheetLayoutView="125" workbookViewId="0">
      <selection activeCell="B3" sqref="B3:P3"/>
    </sheetView>
  </sheetViews>
  <sheetFormatPr defaultColWidth="8.89453125" defaultRowHeight="10.5" x14ac:dyDescent="0.4"/>
  <cols>
    <col min="1" max="1" width="14.3125" style="2" customWidth="1"/>
    <col min="2" max="3" width="5.20703125" style="2" customWidth="1"/>
    <col min="4" max="16" width="4.7890625" style="2" customWidth="1"/>
    <col min="17" max="16384" width="8.89453125" style="2"/>
  </cols>
  <sheetData>
    <row r="1" spans="1:16" x14ac:dyDescent="0.4">
      <c r="A1" s="2" t="s">
        <v>534</v>
      </c>
    </row>
    <row r="2" spans="1:16" x14ac:dyDescent="0.4">
      <c r="A2" s="9"/>
      <c r="B2" s="19" t="s">
        <v>21</v>
      </c>
      <c r="C2" s="19"/>
      <c r="D2" s="19"/>
      <c r="E2" s="19"/>
      <c r="F2" s="19"/>
      <c r="G2" s="19" t="s">
        <v>510</v>
      </c>
      <c r="H2" s="19"/>
      <c r="I2" s="19"/>
      <c r="J2" s="19"/>
      <c r="K2" s="19"/>
      <c r="L2" s="19" t="s">
        <v>509</v>
      </c>
      <c r="M2" s="19"/>
      <c r="N2" s="19"/>
      <c r="O2" s="19"/>
      <c r="P2" s="20"/>
    </row>
    <row r="3" spans="1:16" x14ac:dyDescent="0.4">
      <c r="A3" s="10" t="s">
        <v>521</v>
      </c>
      <c r="B3" s="11" t="s">
        <v>21</v>
      </c>
      <c r="C3" s="11" t="s">
        <v>48</v>
      </c>
      <c r="D3" s="11" t="s">
        <v>522</v>
      </c>
      <c r="E3" s="11" t="s">
        <v>518</v>
      </c>
      <c r="F3" s="11" t="s">
        <v>495</v>
      </c>
      <c r="G3" s="11" t="s">
        <v>21</v>
      </c>
      <c r="H3" s="11" t="s">
        <v>48</v>
      </c>
      <c r="I3" s="11" t="s">
        <v>522</v>
      </c>
      <c r="J3" s="11" t="s">
        <v>518</v>
      </c>
      <c r="K3" s="11" t="s">
        <v>495</v>
      </c>
      <c r="L3" s="11" t="s">
        <v>21</v>
      </c>
      <c r="M3" s="11" t="s">
        <v>48</v>
      </c>
      <c r="N3" s="11" t="s">
        <v>522</v>
      </c>
      <c r="O3" s="11" t="s">
        <v>518</v>
      </c>
      <c r="P3" s="12" t="s">
        <v>495</v>
      </c>
    </row>
    <row r="4" spans="1:16" x14ac:dyDescent="0.4">
      <c r="A4" s="2" t="s">
        <v>67</v>
      </c>
      <c r="B4" s="2">
        <f t="shared" ref="B4:B6" si="0">SUM(C4:F4)</f>
        <v>15122</v>
      </c>
      <c r="C4" s="2">
        <f>C5+C6</f>
        <v>10501</v>
      </c>
      <c r="D4" s="2">
        <f>D5+D6</f>
        <v>1234</v>
      </c>
      <c r="E4" s="2">
        <f>E5+E6</f>
        <v>601</v>
      </c>
      <c r="F4" s="2">
        <f>F5+F6</f>
        <v>2786</v>
      </c>
      <c r="G4" s="2">
        <f t="shared" ref="G4:G14" si="1">B4-L4</f>
        <v>8139</v>
      </c>
      <c r="H4" s="2">
        <f t="shared" ref="H4:H14" si="2">C4-M4</f>
        <v>5639</v>
      </c>
      <c r="I4" s="2">
        <f t="shared" ref="I4:I14" si="3">D4-N4</f>
        <v>688</v>
      </c>
      <c r="J4" s="2">
        <f t="shared" ref="J4:J14" si="4">E4-O4</f>
        <v>314</v>
      </c>
      <c r="K4" s="2">
        <f t="shared" ref="K4:K14" si="5">F4-P4</f>
        <v>1498</v>
      </c>
      <c r="L4" s="2">
        <f t="shared" ref="L4:L6" si="6">SUM(M4:P4)</f>
        <v>6983</v>
      </c>
      <c r="M4" s="2">
        <f>M5+M6</f>
        <v>4862</v>
      </c>
      <c r="N4" s="2">
        <f>N5+N6</f>
        <v>546</v>
      </c>
      <c r="O4" s="2">
        <f>O5+O6</f>
        <v>287</v>
      </c>
      <c r="P4" s="2">
        <f>P5+P6</f>
        <v>1288</v>
      </c>
    </row>
    <row r="5" spans="1:16" x14ac:dyDescent="0.4">
      <c r="A5" s="2" t="s">
        <v>68</v>
      </c>
      <c r="B5" s="2">
        <v>12321</v>
      </c>
      <c r="C5" s="2">
        <v>8139</v>
      </c>
      <c r="D5" s="2">
        <v>1010</v>
      </c>
      <c r="E5" s="2">
        <v>580</v>
      </c>
      <c r="F5" s="2">
        <f>B5-C5-D5-E5</f>
        <v>2592</v>
      </c>
      <c r="G5" s="2">
        <f t="shared" si="1"/>
        <v>6339</v>
      </c>
      <c r="H5" s="2">
        <f t="shared" si="2"/>
        <v>4124</v>
      </c>
      <c r="I5" s="2">
        <f t="shared" si="3"/>
        <v>532</v>
      </c>
      <c r="J5" s="2">
        <f t="shared" si="4"/>
        <v>302</v>
      </c>
      <c r="K5" s="2">
        <f t="shared" si="5"/>
        <v>1381</v>
      </c>
      <c r="L5" s="2">
        <v>5982</v>
      </c>
      <c r="M5" s="2">
        <v>4015</v>
      </c>
      <c r="N5" s="2">
        <v>478</v>
      </c>
      <c r="O5" s="2">
        <v>278</v>
      </c>
      <c r="P5" s="2">
        <f t="shared" ref="P5" si="7">L5-M5-N5-O5</f>
        <v>1211</v>
      </c>
    </row>
    <row r="6" spans="1:16" x14ac:dyDescent="0.4">
      <c r="A6" s="2" t="s">
        <v>69</v>
      </c>
      <c r="B6" s="2">
        <f t="shared" si="0"/>
        <v>2801</v>
      </c>
      <c r="C6" s="2">
        <f>SUM(C7:C14)</f>
        <v>2362</v>
      </c>
      <c r="D6" s="2">
        <f>SUM(D7:D14)</f>
        <v>224</v>
      </c>
      <c r="E6" s="2">
        <f>SUM(E7:E14)</f>
        <v>21</v>
      </c>
      <c r="F6" s="2">
        <f>SUM(F7:F14)</f>
        <v>194</v>
      </c>
      <c r="G6" s="2">
        <f t="shared" si="1"/>
        <v>1800</v>
      </c>
      <c r="H6" s="2">
        <f t="shared" si="2"/>
        <v>1515</v>
      </c>
      <c r="I6" s="2">
        <f t="shared" si="3"/>
        <v>156</v>
      </c>
      <c r="J6" s="2">
        <f t="shared" si="4"/>
        <v>12</v>
      </c>
      <c r="K6" s="2">
        <f t="shared" si="5"/>
        <v>117</v>
      </c>
      <c r="L6" s="2">
        <f t="shared" si="6"/>
        <v>1001</v>
      </c>
      <c r="M6" s="2">
        <f>SUM(M7:M14)</f>
        <v>847</v>
      </c>
      <c r="N6" s="2">
        <f>SUM(N7:N14)</f>
        <v>68</v>
      </c>
      <c r="O6" s="2">
        <f>SUM(O7:O14)</f>
        <v>9</v>
      </c>
      <c r="P6" s="2">
        <f>SUM(P7:P14)</f>
        <v>77</v>
      </c>
    </row>
    <row r="7" spans="1:16" x14ac:dyDescent="0.4">
      <c r="A7" s="2" t="s">
        <v>70</v>
      </c>
      <c r="B7" s="2">
        <v>1447</v>
      </c>
      <c r="C7" s="2">
        <v>1242</v>
      </c>
      <c r="D7" s="2">
        <v>120</v>
      </c>
      <c r="E7" s="2">
        <v>7</v>
      </c>
      <c r="F7" s="2">
        <f t="shared" ref="F7:F14" si="8">B7-C7-D7-E7</f>
        <v>78</v>
      </c>
      <c r="G7" s="2">
        <f t="shared" si="1"/>
        <v>987</v>
      </c>
      <c r="H7" s="2">
        <f t="shared" si="2"/>
        <v>829</v>
      </c>
      <c r="I7" s="2">
        <f t="shared" si="3"/>
        <v>93</v>
      </c>
      <c r="J7" s="2">
        <f t="shared" si="4"/>
        <v>4</v>
      </c>
      <c r="K7" s="2">
        <f t="shared" si="5"/>
        <v>61</v>
      </c>
      <c r="L7" s="2">
        <v>460</v>
      </c>
      <c r="M7" s="2">
        <v>413</v>
      </c>
      <c r="N7" s="2">
        <v>27</v>
      </c>
      <c r="O7" s="2">
        <v>3</v>
      </c>
      <c r="P7" s="2">
        <f t="shared" ref="P7:P14" si="9">L7-M7-N7-O7</f>
        <v>17</v>
      </c>
    </row>
    <row r="8" spans="1:16" x14ac:dyDescent="0.4">
      <c r="A8" s="2" t="s">
        <v>71</v>
      </c>
      <c r="B8" s="2">
        <v>557</v>
      </c>
      <c r="C8" s="2">
        <v>482</v>
      </c>
      <c r="D8" s="2">
        <v>35</v>
      </c>
      <c r="E8" s="2">
        <v>4</v>
      </c>
      <c r="F8" s="2">
        <f t="shared" si="8"/>
        <v>36</v>
      </c>
      <c r="G8" s="2">
        <f t="shared" si="1"/>
        <v>349</v>
      </c>
      <c r="H8" s="2">
        <f t="shared" si="2"/>
        <v>309</v>
      </c>
      <c r="I8" s="2">
        <f t="shared" si="3"/>
        <v>24</v>
      </c>
      <c r="J8" s="2">
        <f t="shared" si="4"/>
        <v>2</v>
      </c>
      <c r="K8" s="2">
        <f t="shared" si="5"/>
        <v>14</v>
      </c>
      <c r="L8" s="2">
        <v>208</v>
      </c>
      <c r="M8" s="2">
        <v>173</v>
      </c>
      <c r="N8" s="2">
        <v>11</v>
      </c>
      <c r="O8" s="2">
        <v>2</v>
      </c>
      <c r="P8" s="2">
        <f t="shared" si="9"/>
        <v>22</v>
      </c>
    </row>
    <row r="9" spans="1:16" x14ac:dyDescent="0.4">
      <c r="A9" s="2" t="s">
        <v>72</v>
      </c>
      <c r="B9" s="2">
        <v>266</v>
      </c>
      <c r="C9" s="2">
        <v>215</v>
      </c>
      <c r="D9" s="2">
        <v>28</v>
      </c>
      <c r="E9" s="2">
        <v>4</v>
      </c>
      <c r="F9" s="2">
        <f t="shared" si="8"/>
        <v>19</v>
      </c>
      <c r="G9" s="2">
        <f t="shared" si="1"/>
        <v>151</v>
      </c>
      <c r="H9" s="2">
        <f t="shared" si="2"/>
        <v>123</v>
      </c>
      <c r="I9" s="2">
        <f t="shared" si="3"/>
        <v>15</v>
      </c>
      <c r="J9" s="2">
        <f t="shared" si="4"/>
        <v>3</v>
      </c>
      <c r="K9" s="2">
        <f t="shared" si="5"/>
        <v>10</v>
      </c>
      <c r="L9" s="2">
        <v>115</v>
      </c>
      <c r="M9" s="2">
        <v>92</v>
      </c>
      <c r="N9" s="2">
        <v>13</v>
      </c>
      <c r="O9" s="2">
        <v>1</v>
      </c>
      <c r="P9" s="2">
        <f t="shared" si="9"/>
        <v>9</v>
      </c>
    </row>
    <row r="10" spans="1:16" x14ac:dyDescent="0.4">
      <c r="A10" s="2" t="s">
        <v>73</v>
      </c>
      <c r="B10" s="2">
        <v>286</v>
      </c>
      <c r="C10" s="2">
        <v>230</v>
      </c>
      <c r="D10" s="2">
        <v>21</v>
      </c>
      <c r="E10" s="2">
        <v>1</v>
      </c>
      <c r="F10" s="2">
        <f t="shared" si="8"/>
        <v>34</v>
      </c>
      <c r="G10" s="2">
        <f t="shared" si="1"/>
        <v>156</v>
      </c>
      <c r="H10" s="2">
        <f t="shared" si="2"/>
        <v>130</v>
      </c>
      <c r="I10" s="2">
        <f t="shared" si="3"/>
        <v>12</v>
      </c>
      <c r="J10" s="2">
        <f t="shared" si="4"/>
        <v>0</v>
      </c>
      <c r="K10" s="2">
        <f t="shared" si="5"/>
        <v>14</v>
      </c>
      <c r="L10" s="2">
        <v>130</v>
      </c>
      <c r="M10" s="2">
        <v>100</v>
      </c>
      <c r="N10" s="2">
        <v>9</v>
      </c>
      <c r="O10" s="2">
        <v>1</v>
      </c>
      <c r="P10" s="2">
        <f t="shared" si="9"/>
        <v>20</v>
      </c>
    </row>
    <row r="11" spans="1:16" x14ac:dyDescent="0.4">
      <c r="A11" s="2" t="s">
        <v>74</v>
      </c>
      <c r="B11" s="2">
        <v>130</v>
      </c>
      <c r="C11" s="2">
        <v>97</v>
      </c>
      <c r="D11" s="2">
        <v>15</v>
      </c>
      <c r="E11" s="2">
        <v>3</v>
      </c>
      <c r="F11" s="2">
        <f t="shared" si="8"/>
        <v>15</v>
      </c>
      <c r="G11" s="2">
        <f t="shared" si="1"/>
        <v>83</v>
      </c>
      <c r="H11" s="2">
        <f t="shared" si="2"/>
        <v>64</v>
      </c>
      <c r="I11" s="2">
        <f t="shared" si="3"/>
        <v>8</v>
      </c>
      <c r="J11" s="2">
        <f t="shared" si="4"/>
        <v>2</v>
      </c>
      <c r="K11" s="2">
        <f t="shared" si="5"/>
        <v>9</v>
      </c>
      <c r="L11" s="2">
        <v>47</v>
      </c>
      <c r="M11" s="2">
        <v>33</v>
      </c>
      <c r="N11" s="2">
        <v>7</v>
      </c>
      <c r="O11" s="2">
        <v>1</v>
      </c>
      <c r="P11" s="2">
        <f t="shared" si="9"/>
        <v>6</v>
      </c>
    </row>
    <row r="12" spans="1:16" x14ac:dyDescent="0.4">
      <c r="A12" s="2" t="s">
        <v>75</v>
      </c>
      <c r="B12" s="2">
        <v>62</v>
      </c>
      <c r="C12" s="2">
        <v>55</v>
      </c>
      <c r="D12" s="2">
        <v>2</v>
      </c>
      <c r="E12" s="2">
        <v>0</v>
      </c>
      <c r="F12" s="2">
        <f t="shared" si="8"/>
        <v>5</v>
      </c>
      <c r="G12" s="2">
        <f t="shared" si="1"/>
        <v>40</v>
      </c>
      <c r="H12" s="2">
        <f t="shared" si="2"/>
        <v>36</v>
      </c>
      <c r="I12" s="2">
        <f t="shared" si="3"/>
        <v>1</v>
      </c>
      <c r="J12" s="2">
        <f t="shared" si="4"/>
        <v>0</v>
      </c>
      <c r="K12" s="2">
        <f t="shared" si="5"/>
        <v>3</v>
      </c>
      <c r="L12" s="2">
        <v>22</v>
      </c>
      <c r="M12" s="2">
        <v>19</v>
      </c>
      <c r="N12" s="2">
        <v>1</v>
      </c>
      <c r="O12" s="2">
        <v>0</v>
      </c>
      <c r="P12" s="2">
        <f t="shared" si="9"/>
        <v>2</v>
      </c>
    </row>
    <row r="13" spans="1:16" x14ac:dyDescent="0.4">
      <c r="A13" s="2" t="s">
        <v>76</v>
      </c>
      <c r="B13" s="2">
        <v>37</v>
      </c>
      <c r="C13" s="2">
        <v>30</v>
      </c>
      <c r="D13" s="2">
        <v>3</v>
      </c>
      <c r="E13" s="2">
        <v>0</v>
      </c>
      <c r="F13" s="2">
        <f t="shared" si="8"/>
        <v>4</v>
      </c>
      <c r="G13" s="2">
        <f t="shared" si="1"/>
        <v>25</v>
      </c>
      <c r="H13" s="2">
        <f t="shared" si="2"/>
        <v>19</v>
      </c>
      <c r="I13" s="2">
        <f t="shared" si="3"/>
        <v>3</v>
      </c>
      <c r="J13" s="2">
        <f t="shared" si="4"/>
        <v>0</v>
      </c>
      <c r="K13" s="2">
        <f t="shared" si="5"/>
        <v>3</v>
      </c>
      <c r="L13" s="2">
        <v>12</v>
      </c>
      <c r="M13" s="2">
        <v>11</v>
      </c>
      <c r="N13" s="2">
        <v>0</v>
      </c>
      <c r="O13" s="2">
        <v>0</v>
      </c>
      <c r="P13" s="2">
        <f t="shared" si="9"/>
        <v>1</v>
      </c>
    </row>
    <row r="14" spans="1:16" x14ac:dyDescent="0.4">
      <c r="A14" s="2" t="s">
        <v>77</v>
      </c>
      <c r="B14" s="2">
        <v>16</v>
      </c>
      <c r="C14" s="2">
        <v>11</v>
      </c>
      <c r="D14" s="2">
        <v>0</v>
      </c>
      <c r="E14" s="2">
        <v>2</v>
      </c>
      <c r="F14" s="2">
        <f t="shared" si="8"/>
        <v>3</v>
      </c>
      <c r="G14" s="2">
        <f t="shared" si="1"/>
        <v>9</v>
      </c>
      <c r="H14" s="2">
        <f t="shared" si="2"/>
        <v>5</v>
      </c>
      <c r="I14" s="2">
        <f t="shared" si="3"/>
        <v>0</v>
      </c>
      <c r="J14" s="2">
        <f t="shared" si="4"/>
        <v>1</v>
      </c>
      <c r="K14" s="2">
        <f t="shared" si="5"/>
        <v>3</v>
      </c>
      <c r="L14" s="2">
        <v>7</v>
      </c>
      <c r="M14" s="2">
        <v>6</v>
      </c>
      <c r="N14" s="2">
        <v>0</v>
      </c>
      <c r="O14" s="2">
        <v>1</v>
      </c>
      <c r="P14" s="2">
        <f t="shared" si="9"/>
        <v>0</v>
      </c>
    </row>
    <row r="15" spans="1:16" x14ac:dyDescent="0.4">
      <c r="A15" s="6" t="s">
        <v>508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</row>
  </sheetData>
  <mergeCells count="3">
    <mergeCell ref="B2:F2"/>
    <mergeCell ref="G2:K2"/>
    <mergeCell ref="L2:P2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0C3B88-5BC6-4524-A1B9-8C84FEB6B02F}">
  <dimension ref="A1:P24"/>
  <sheetViews>
    <sheetView view="pageBreakPreview" zoomScale="125" zoomScaleNormal="100" zoomScaleSheetLayoutView="125" workbookViewId="0">
      <selection activeCell="O24" sqref="O24"/>
    </sheetView>
  </sheetViews>
  <sheetFormatPr defaultColWidth="8.89453125" defaultRowHeight="10.5" x14ac:dyDescent="0.4"/>
  <cols>
    <col min="1" max="1" width="16.1015625" style="2" customWidth="1"/>
    <col min="2" max="13" width="5" style="2" customWidth="1"/>
    <col min="14" max="15" width="4.3125" style="2" customWidth="1"/>
    <col min="16" max="16" width="5" style="2" customWidth="1"/>
    <col min="17" max="16384" width="8.89453125" style="2"/>
  </cols>
  <sheetData>
    <row r="1" spans="1:16" x14ac:dyDescent="0.4">
      <c r="A1" s="2" t="s">
        <v>535</v>
      </c>
    </row>
    <row r="2" spans="1:16" x14ac:dyDescent="0.4">
      <c r="A2" s="9"/>
      <c r="B2" s="19" t="s">
        <v>21</v>
      </c>
      <c r="C2" s="19"/>
      <c r="D2" s="19"/>
      <c r="E2" s="19"/>
      <c r="F2" s="19"/>
      <c r="G2" s="19" t="s">
        <v>510</v>
      </c>
      <c r="H2" s="19"/>
      <c r="I2" s="19"/>
      <c r="J2" s="19"/>
      <c r="K2" s="19"/>
      <c r="L2" s="19" t="s">
        <v>509</v>
      </c>
      <c r="M2" s="19"/>
      <c r="N2" s="19"/>
      <c r="O2" s="19"/>
      <c r="P2" s="20"/>
    </row>
    <row r="3" spans="1:16" x14ac:dyDescent="0.4">
      <c r="A3" s="10" t="s">
        <v>474</v>
      </c>
      <c r="B3" s="11" t="s">
        <v>21</v>
      </c>
      <c r="C3" s="11" t="s">
        <v>48</v>
      </c>
      <c r="D3" s="11" t="s">
        <v>522</v>
      </c>
      <c r="E3" s="11" t="s">
        <v>518</v>
      </c>
      <c r="F3" s="11" t="s">
        <v>495</v>
      </c>
      <c r="G3" s="11" t="s">
        <v>21</v>
      </c>
      <c r="H3" s="11" t="s">
        <v>48</v>
      </c>
      <c r="I3" s="11" t="s">
        <v>522</v>
      </c>
      <c r="J3" s="11" t="s">
        <v>518</v>
      </c>
      <c r="K3" s="11" t="s">
        <v>495</v>
      </c>
      <c r="L3" s="11" t="s">
        <v>21</v>
      </c>
      <c r="M3" s="11" t="s">
        <v>48</v>
      </c>
      <c r="N3" s="11" t="s">
        <v>522</v>
      </c>
      <c r="O3" s="11" t="s">
        <v>518</v>
      </c>
      <c r="P3" s="12" t="s">
        <v>495</v>
      </c>
    </row>
    <row r="4" spans="1:16" x14ac:dyDescent="0.4">
      <c r="A4" s="2" t="s">
        <v>64</v>
      </c>
      <c r="B4" s="2">
        <f>B5+B6+B7+B8+B13+B14+B15+B22+B23</f>
        <v>15122</v>
      </c>
      <c r="C4" s="2">
        <v>12321</v>
      </c>
      <c r="D4" s="2">
        <v>307</v>
      </c>
      <c r="E4" s="2">
        <v>1459</v>
      </c>
      <c r="F4" s="2">
        <f>F5+F6+F7+F8+F13+F14+F15+F22+F23</f>
        <v>1035</v>
      </c>
      <c r="G4" s="2">
        <f t="shared" ref="G4:G23" si="0">B4-L4</f>
        <v>8139</v>
      </c>
      <c r="H4" s="2">
        <f t="shared" ref="H4:H23" si="1">C4-M4</f>
        <v>6339</v>
      </c>
      <c r="I4" s="2">
        <f t="shared" ref="I4:I23" si="2">D4-N4</f>
        <v>186</v>
      </c>
      <c r="J4" s="2">
        <f t="shared" ref="J4:J23" si="3">E4-O4</f>
        <v>912</v>
      </c>
      <c r="K4" s="2">
        <f t="shared" ref="K4:K23" si="4">F4-P4</f>
        <v>702</v>
      </c>
      <c r="L4" s="2">
        <f>L5+L6+L7+L8+L13+L14+L15+L22+L23</f>
        <v>6983</v>
      </c>
      <c r="M4" s="2">
        <v>5982</v>
      </c>
      <c r="N4" s="2">
        <v>121</v>
      </c>
      <c r="O4" s="2">
        <v>547</v>
      </c>
      <c r="P4" s="2">
        <f>P5+P6+P7+P8+P13+P14+P15+P22+P23</f>
        <v>333</v>
      </c>
    </row>
    <row r="5" spans="1:16" x14ac:dyDescent="0.4">
      <c r="A5" s="2" t="s">
        <v>48</v>
      </c>
      <c r="B5" s="2">
        <v>12541</v>
      </c>
      <c r="C5" s="2">
        <v>12118</v>
      </c>
      <c r="D5" s="2">
        <v>64</v>
      </c>
      <c r="F5" s="2">
        <f>B5-C5-D5-E5</f>
        <v>359</v>
      </c>
      <c r="G5" s="2">
        <f t="shared" si="0"/>
        <v>6435</v>
      </c>
      <c r="H5" s="2">
        <f t="shared" si="1"/>
        <v>6226</v>
      </c>
      <c r="I5" s="2">
        <f t="shared" si="2"/>
        <v>30</v>
      </c>
      <c r="J5" s="2">
        <f t="shared" si="3"/>
        <v>0</v>
      </c>
      <c r="K5" s="2">
        <f t="shared" si="4"/>
        <v>179</v>
      </c>
      <c r="L5" s="2">
        <v>6106</v>
      </c>
      <c r="M5" s="2">
        <v>5892</v>
      </c>
      <c r="N5" s="2">
        <v>34</v>
      </c>
      <c r="P5" s="2">
        <f>L5-M5-N5-O5</f>
        <v>180</v>
      </c>
    </row>
    <row r="6" spans="1:16" x14ac:dyDescent="0.4">
      <c r="A6" s="2" t="s">
        <v>47</v>
      </c>
      <c r="B6" s="2">
        <v>16</v>
      </c>
      <c r="C6" s="2">
        <v>7</v>
      </c>
      <c r="D6" s="2">
        <v>0</v>
      </c>
      <c r="F6" s="2">
        <f t="shared" ref="F6:F23" si="5">B6-C6-D6-E6</f>
        <v>9</v>
      </c>
      <c r="G6" s="2">
        <f t="shared" si="0"/>
        <v>8</v>
      </c>
      <c r="H6" s="2">
        <f t="shared" si="1"/>
        <v>5</v>
      </c>
      <c r="I6" s="2">
        <f t="shared" si="2"/>
        <v>0</v>
      </c>
      <c r="J6" s="2">
        <f t="shared" si="3"/>
        <v>0</v>
      </c>
      <c r="K6" s="2">
        <f t="shared" si="4"/>
        <v>3</v>
      </c>
      <c r="L6" s="2">
        <v>8</v>
      </c>
      <c r="M6" s="2">
        <v>2</v>
      </c>
      <c r="N6" s="2">
        <v>0</v>
      </c>
      <c r="P6" s="2">
        <f t="shared" ref="P6:P23" si="6">L6-M6-N6-O6</f>
        <v>6</v>
      </c>
    </row>
    <row r="7" spans="1:16" x14ac:dyDescent="0.4">
      <c r="A7" s="2" t="s">
        <v>46</v>
      </c>
      <c r="B7" s="2">
        <v>16</v>
      </c>
      <c r="C7" s="2">
        <v>8</v>
      </c>
      <c r="D7" s="2">
        <v>0</v>
      </c>
      <c r="F7" s="2">
        <f t="shared" si="5"/>
        <v>8</v>
      </c>
      <c r="G7" s="2">
        <f t="shared" si="0"/>
        <v>11</v>
      </c>
      <c r="H7" s="2">
        <f t="shared" si="1"/>
        <v>5</v>
      </c>
      <c r="I7" s="2">
        <f t="shared" si="2"/>
        <v>0</v>
      </c>
      <c r="J7" s="2">
        <f t="shared" si="3"/>
        <v>0</v>
      </c>
      <c r="K7" s="2">
        <f t="shared" si="4"/>
        <v>6</v>
      </c>
      <c r="L7" s="2">
        <v>5</v>
      </c>
      <c r="M7" s="2">
        <v>3</v>
      </c>
      <c r="N7" s="2">
        <v>0</v>
      </c>
      <c r="P7" s="2">
        <f t="shared" si="6"/>
        <v>2</v>
      </c>
    </row>
    <row r="8" spans="1:16" x14ac:dyDescent="0.4">
      <c r="A8" s="2" t="s">
        <v>522</v>
      </c>
      <c r="B8" s="2">
        <v>318</v>
      </c>
      <c r="C8" s="2">
        <v>69</v>
      </c>
      <c r="D8" s="2">
        <v>240</v>
      </c>
      <c r="F8" s="2">
        <f t="shared" si="5"/>
        <v>9</v>
      </c>
      <c r="G8" s="2">
        <f t="shared" si="0"/>
        <v>204</v>
      </c>
      <c r="H8" s="2">
        <f t="shared" si="1"/>
        <v>43</v>
      </c>
      <c r="I8" s="2">
        <f t="shared" si="2"/>
        <v>154</v>
      </c>
      <c r="J8" s="2">
        <f t="shared" si="3"/>
        <v>0</v>
      </c>
      <c r="K8" s="2">
        <f t="shared" si="4"/>
        <v>7</v>
      </c>
      <c r="L8" s="2">
        <v>114</v>
      </c>
      <c r="M8" s="2">
        <v>26</v>
      </c>
      <c r="N8" s="2">
        <v>86</v>
      </c>
      <c r="P8" s="2">
        <f t="shared" si="6"/>
        <v>2</v>
      </c>
    </row>
    <row r="9" spans="1:16" x14ac:dyDescent="0.4">
      <c r="A9" s="2" t="s">
        <v>49</v>
      </c>
      <c r="B9" s="2">
        <v>90</v>
      </c>
      <c r="C9" s="2">
        <v>9</v>
      </c>
      <c r="D9" s="2">
        <v>78</v>
      </c>
      <c r="F9" s="2">
        <f t="shared" si="5"/>
        <v>3</v>
      </c>
      <c r="G9" s="2">
        <f t="shared" si="0"/>
        <v>73</v>
      </c>
      <c r="H9" s="2">
        <f t="shared" si="1"/>
        <v>8</v>
      </c>
      <c r="I9" s="2">
        <f t="shared" si="2"/>
        <v>63</v>
      </c>
      <c r="J9" s="2">
        <f t="shared" si="3"/>
        <v>0</v>
      </c>
      <c r="K9" s="2">
        <f t="shared" si="4"/>
        <v>2</v>
      </c>
      <c r="L9" s="2">
        <v>17</v>
      </c>
      <c r="M9" s="2">
        <v>1</v>
      </c>
      <c r="N9" s="2">
        <v>15</v>
      </c>
      <c r="P9" s="2">
        <f t="shared" si="6"/>
        <v>1</v>
      </c>
    </row>
    <row r="10" spans="1:16" x14ac:dyDescent="0.4">
      <c r="A10" s="2" t="s">
        <v>50</v>
      </c>
      <c r="B10" s="2">
        <v>30</v>
      </c>
      <c r="C10" s="2">
        <v>2</v>
      </c>
      <c r="D10" s="2">
        <v>27</v>
      </c>
      <c r="F10" s="2">
        <f t="shared" si="5"/>
        <v>1</v>
      </c>
      <c r="G10" s="2">
        <f t="shared" si="0"/>
        <v>22</v>
      </c>
      <c r="H10" s="2">
        <f t="shared" si="1"/>
        <v>1</v>
      </c>
      <c r="I10" s="2">
        <f t="shared" si="2"/>
        <v>21</v>
      </c>
      <c r="J10" s="2">
        <f t="shared" si="3"/>
        <v>0</v>
      </c>
      <c r="K10" s="2">
        <f t="shared" si="4"/>
        <v>0</v>
      </c>
      <c r="L10" s="2">
        <v>8</v>
      </c>
      <c r="M10" s="2">
        <v>1</v>
      </c>
      <c r="N10" s="2">
        <v>6</v>
      </c>
      <c r="P10" s="2">
        <f t="shared" si="6"/>
        <v>1</v>
      </c>
    </row>
    <row r="11" spans="1:16" x14ac:dyDescent="0.4">
      <c r="A11" s="2" t="s">
        <v>51</v>
      </c>
      <c r="B11" s="2">
        <v>79</v>
      </c>
      <c r="C11" s="2">
        <v>23</v>
      </c>
      <c r="D11" s="2">
        <v>53</v>
      </c>
      <c r="F11" s="2">
        <f t="shared" si="5"/>
        <v>3</v>
      </c>
      <c r="G11" s="2">
        <f t="shared" si="0"/>
        <v>37</v>
      </c>
      <c r="H11" s="2">
        <f t="shared" si="1"/>
        <v>15</v>
      </c>
      <c r="I11" s="2">
        <f t="shared" si="2"/>
        <v>19</v>
      </c>
      <c r="J11" s="2">
        <f t="shared" si="3"/>
        <v>0</v>
      </c>
      <c r="K11" s="2">
        <f t="shared" si="4"/>
        <v>3</v>
      </c>
      <c r="L11" s="2">
        <v>42</v>
      </c>
      <c r="M11" s="2">
        <v>8</v>
      </c>
      <c r="N11" s="2">
        <v>34</v>
      </c>
      <c r="P11" s="2">
        <f t="shared" si="6"/>
        <v>0</v>
      </c>
    </row>
    <row r="12" spans="1:16" x14ac:dyDescent="0.4">
      <c r="A12" s="2" t="s">
        <v>52</v>
      </c>
      <c r="B12" s="2">
        <v>119</v>
      </c>
      <c r="C12" s="2">
        <v>35</v>
      </c>
      <c r="D12" s="2">
        <v>82</v>
      </c>
      <c r="F12" s="2">
        <f t="shared" si="5"/>
        <v>2</v>
      </c>
      <c r="G12" s="2">
        <f t="shared" si="0"/>
        <v>72</v>
      </c>
      <c r="H12" s="2">
        <f t="shared" si="1"/>
        <v>19</v>
      </c>
      <c r="I12" s="2">
        <f t="shared" si="2"/>
        <v>51</v>
      </c>
      <c r="J12" s="2">
        <f t="shared" si="3"/>
        <v>0</v>
      </c>
      <c r="K12" s="2">
        <f t="shared" si="4"/>
        <v>2</v>
      </c>
      <c r="L12" s="2">
        <v>47</v>
      </c>
      <c r="M12" s="2">
        <v>16</v>
      </c>
      <c r="N12" s="2">
        <v>31</v>
      </c>
      <c r="P12" s="2">
        <f t="shared" si="6"/>
        <v>0</v>
      </c>
    </row>
    <row r="13" spans="1:16" x14ac:dyDescent="0.4">
      <c r="A13" s="2" t="s">
        <v>53</v>
      </c>
      <c r="B13" s="2">
        <v>48</v>
      </c>
      <c r="C13" s="2">
        <v>9</v>
      </c>
      <c r="D13" s="2">
        <v>0</v>
      </c>
      <c r="F13" s="2">
        <f t="shared" si="5"/>
        <v>39</v>
      </c>
      <c r="G13" s="2">
        <f t="shared" si="0"/>
        <v>34</v>
      </c>
      <c r="H13" s="2">
        <f t="shared" si="1"/>
        <v>3</v>
      </c>
      <c r="I13" s="2">
        <f t="shared" si="2"/>
        <v>0</v>
      </c>
      <c r="J13" s="2">
        <f t="shared" si="3"/>
        <v>0</v>
      </c>
      <c r="K13" s="2">
        <f t="shared" si="4"/>
        <v>31</v>
      </c>
      <c r="L13" s="2">
        <v>14</v>
      </c>
      <c r="M13" s="2">
        <v>6</v>
      </c>
      <c r="N13" s="2">
        <v>0</v>
      </c>
      <c r="P13" s="2">
        <f t="shared" si="6"/>
        <v>8</v>
      </c>
    </row>
    <row r="14" spans="1:16" x14ac:dyDescent="0.4">
      <c r="A14" s="2" t="s">
        <v>54</v>
      </c>
      <c r="B14" s="2">
        <v>19</v>
      </c>
      <c r="C14" s="2">
        <v>0</v>
      </c>
      <c r="D14" s="2">
        <v>2</v>
      </c>
      <c r="F14" s="2">
        <f t="shared" si="5"/>
        <v>17</v>
      </c>
      <c r="G14" s="2">
        <f t="shared" si="0"/>
        <v>10</v>
      </c>
      <c r="H14" s="2">
        <f t="shared" si="1"/>
        <v>0</v>
      </c>
      <c r="I14" s="2">
        <f t="shared" si="2"/>
        <v>1</v>
      </c>
      <c r="J14" s="2">
        <f t="shared" si="3"/>
        <v>0</v>
      </c>
      <c r="K14" s="2">
        <f t="shared" si="4"/>
        <v>9</v>
      </c>
      <c r="L14" s="2">
        <v>9</v>
      </c>
      <c r="M14" s="2">
        <v>0</v>
      </c>
      <c r="N14" s="2">
        <v>1</v>
      </c>
      <c r="P14" s="2">
        <f t="shared" si="6"/>
        <v>8</v>
      </c>
    </row>
    <row r="15" spans="1:16" x14ac:dyDescent="0.4">
      <c r="A15" s="2" t="s">
        <v>55</v>
      </c>
      <c r="B15" s="2">
        <v>1970</v>
      </c>
      <c r="C15" s="2">
        <v>86</v>
      </c>
      <c r="D15" s="2">
        <v>1</v>
      </c>
      <c r="E15" s="2">
        <v>1458</v>
      </c>
      <c r="F15" s="2">
        <f t="shared" si="5"/>
        <v>425</v>
      </c>
      <c r="G15" s="2">
        <f t="shared" si="0"/>
        <v>1314</v>
      </c>
      <c r="H15" s="2">
        <f t="shared" si="1"/>
        <v>39</v>
      </c>
      <c r="I15" s="2">
        <f t="shared" si="2"/>
        <v>1</v>
      </c>
      <c r="J15" s="2">
        <f t="shared" si="3"/>
        <v>912</v>
      </c>
      <c r="K15" s="2">
        <f t="shared" si="4"/>
        <v>362</v>
      </c>
      <c r="L15" s="2">
        <v>656</v>
      </c>
      <c r="M15" s="2">
        <v>47</v>
      </c>
      <c r="N15" s="2">
        <v>0</v>
      </c>
      <c r="O15" s="2">
        <v>546</v>
      </c>
      <c r="P15" s="2">
        <f t="shared" si="6"/>
        <v>63</v>
      </c>
    </row>
    <row r="16" spans="1:16" x14ac:dyDescent="0.4">
      <c r="A16" s="2" t="s">
        <v>56</v>
      </c>
      <c r="B16" s="2">
        <v>102</v>
      </c>
      <c r="C16" s="2">
        <v>15</v>
      </c>
      <c r="D16" s="2">
        <v>1</v>
      </c>
      <c r="E16" s="2">
        <v>5</v>
      </c>
      <c r="F16" s="2">
        <f t="shared" si="5"/>
        <v>81</v>
      </c>
      <c r="G16" s="2">
        <f t="shared" si="0"/>
        <v>71</v>
      </c>
      <c r="H16" s="2">
        <f t="shared" si="1"/>
        <v>4</v>
      </c>
      <c r="I16" s="2">
        <f t="shared" si="2"/>
        <v>1</v>
      </c>
      <c r="J16" s="2">
        <f t="shared" si="3"/>
        <v>2</v>
      </c>
      <c r="K16" s="2">
        <f t="shared" si="4"/>
        <v>64</v>
      </c>
      <c r="L16" s="2">
        <v>31</v>
      </c>
      <c r="M16" s="2">
        <v>11</v>
      </c>
      <c r="N16" s="2">
        <v>0</v>
      </c>
      <c r="O16" s="2">
        <v>3</v>
      </c>
      <c r="P16" s="2">
        <f t="shared" si="6"/>
        <v>17</v>
      </c>
    </row>
    <row r="17" spans="1:16" x14ac:dyDescent="0.4">
      <c r="A17" s="2" t="s">
        <v>57</v>
      </c>
      <c r="B17" s="2">
        <v>63</v>
      </c>
      <c r="C17" s="2">
        <v>2</v>
      </c>
      <c r="D17" s="2">
        <v>0</v>
      </c>
      <c r="E17" s="2">
        <v>2</v>
      </c>
      <c r="F17" s="2">
        <f t="shared" si="5"/>
        <v>59</v>
      </c>
      <c r="G17" s="2">
        <f t="shared" si="0"/>
        <v>51</v>
      </c>
      <c r="H17" s="2">
        <f t="shared" si="1"/>
        <v>1</v>
      </c>
      <c r="I17" s="2">
        <f t="shared" si="2"/>
        <v>0</v>
      </c>
      <c r="J17" s="2">
        <f t="shared" si="3"/>
        <v>2</v>
      </c>
      <c r="K17" s="2">
        <f t="shared" si="4"/>
        <v>48</v>
      </c>
      <c r="L17" s="2">
        <v>12</v>
      </c>
      <c r="M17" s="2">
        <v>1</v>
      </c>
      <c r="N17" s="2">
        <v>0</v>
      </c>
      <c r="O17" s="2">
        <v>0</v>
      </c>
      <c r="P17" s="2">
        <f t="shared" si="6"/>
        <v>11</v>
      </c>
    </row>
    <row r="18" spans="1:16" x14ac:dyDescent="0.4">
      <c r="A18" s="2" t="s">
        <v>58</v>
      </c>
      <c r="B18" s="2">
        <v>113</v>
      </c>
      <c r="C18" s="2">
        <v>0</v>
      </c>
      <c r="D18" s="2">
        <v>0</v>
      </c>
      <c r="E18" s="2">
        <v>2</v>
      </c>
      <c r="F18" s="2">
        <f t="shared" si="5"/>
        <v>111</v>
      </c>
      <c r="G18" s="2">
        <f t="shared" si="0"/>
        <v>101</v>
      </c>
      <c r="H18" s="2">
        <f t="shared" si="1"/>
        <v>0</v>
      </c>
      <c r="I18" s="2">
        <f t="shared" si="2"/>
        <v>0</v>
      </c>
      <c r="J18" s="2">
        <f t="shared" si="3"/>
        <v>2</v>
      </c>
      <c r="K18" s="2">
        <f t="shared" si="4"/>
        <v>99</v>
      </c>
      <c r="L18" s="2">
        <v>12</v>
      </c>
      <c r="M18" s="2">
        <v>0</v>
      </c>
      <c r="N18" s="2">
        <v>0</v>
      </c>
      <c r="O18" s="2">
        <v>0</v>
      </c>
      <c r="P18" s="2">
        <f t="shared" si="6"/>
        <v>12</v>
      </c>
    </row>
    <row r="19" spans="1:16" x14ac:dyDescent="0.4">
      <c r="A19" s="2" t="s">
        <v>59</v>
      </c>
      <c r="B19" s="2">
        <v>1580</v>
      </c>
      <c r="C19" s="2">
        <v>60</v>
      </c>
      <c r="D19" s="2">
        <v>0</v>
      </c>
      <c r="E19" s="2">
        <v>1437</v>
      </c>
      <c r="F19" s="2">
        <f t="shared" si="5"/>
        <v>83</v>
      </c>
      <c r="G19" s="2">
        <f t="shared" si="0"/>
        <v>1004</v>
      </c>
      <c r="H19" s="2">
        <f t="shared" si="1"/>
        <v>29</v>
      </c>
      <c r="I19" s="2">
        <f t="shared" si="2"/>
        <v>0</v>
      </c>
      <c r="J19" s="2">
        <f t="shared" si="3"/>
        <v>894</v>
      </c>
      <c r="K19" s="2">
        <f t="shared" si="4"/>
        <v>81</v>
      </c>
      <c r="L19" s="2">
        <v>576</v>
      </c>
      <c r="M19" s="2">
        <v>31</v>
      </c>
      <c r="N19" s="2">
        <v>0</v>
      </c>
      <c r="O19" s="2">
        <v>543</v>
      </c>
      <c r="P19" s="2">
        <f t="shared" si="6"/>
        <v>2</v>
      </c>
    </row>
    <row r="20" spans="1:16" x14ac:dyDescent="0.4">
      <c r="A20" s="2" t="s">
        <v>60</v>
      </c>
      <c r="B20" s="2">
        <v>66</v>
      </c>
      <c r="C20" s="2">
        <v>1</v>
      </c>
      <c r="D20" s="2">
        <v>0</v>
      </c>
      <c r="E20" s="2">
        <v>11</v>
      </c>
      <c r="F20" s="2">
        <f t="shared" si="5"/>
        <v>54</v>
      </c>
      <c r="G20" s="2">
        <f t="shared" si="0"/>
        <v>57</v>
      </c>
      <c r="H20" s="2">
        <f t="shared" si="1"/>
        <v>1</v>
      </c>
      <c r="I20" s="2">
        <f t="shared" si="2"/>
        <v>0</v>
      </c>
      <c r="J20" s="2">
        <f t="shared" si="3"/>
        <v>11</v>
      </c>
      <c r="K20" s="2">
        <f t="shared" si="4"/>
        <v>45</v>
      </c>
      <c r="L20" s="2">
        <v>9</v>
      </c>
      <c r="M20" s="2">
        <v>0</v>
      </c>
      <c r="N20" s="2">
        <v>0</v>
      </c>
      <c r="P20" s="2">
        <f t="shared" si="6"/>
        <v>9</v>
      </c>
    </row>
    <row r="21" spans="1:16" x14ac:dyDescent="0.4">
      <c r="A21" s="2" t="s">
        <v>61</v>
      </c>
      <c r="B21" s="2">
        <v>46</v>
      </c>
      <c r="C21" s="2">
        <v>8</v>
      </c>
      <c r="D21" s="2">
        <v>0</v>
      </c>
      <c r="E21" s="2">
        <v>1</v>
      </c>
      <c r="F21" s="2">
        <f t="shared" si="5"/>
        <v>37</v>
      </c>
      <c r="G21" s="2">
        <f t="shared" si="0"/>
        <v>30</v>
      </c>
      <c r="H21" s="2">
        <f t="shared" si="1"/>
        <v>4</v>
      </c>
      <c r="I21" s="2">
        <f t="shared" si="2"/>
        <v>0</v>
      </c>
      <c r="J21" s="2">
        <f t="shared" si="3"/>
        <v>1</v>
      </c>
      <c r="K21" s="2">
        <f t="shared" si="4"/>
        <v>25</v>
      </c>
      <c r="L21" s="2">
        <v>16</v>
      </c>
      <c r="M21" s="2">
        <v>4</v>
      </c>
      <c r="N21" s="2">
        <v>0</v>
      </c>
      <c r="P21" s="2">
        <f t="shared" si="6"/>
        <v>12</v>
      </c>
    </row>
    <row r="22" spans="1:16" x14ac:dyDescent="0.4">
      <c r="A22" s="2" t="s">
        <v>62</v>
      </c>
      <c r="B22" s="2">
        <v>156</v>
      </c>
      <c r="C22" s="2">
        <v>18</v>
      </c>
      <c r="D22" s="2">
        <v>0</v>
      </c>
      <c r="E22" s="2">
        <v>0</v>
      </c>
      <c r="F22" s="2">
        <f t="shared" si="5"/>
        <v>138</v>
      </c>
      <c r="G22" s="2">
        <f t="shared" si="0"/>
        <v>98</v>
      </c>
      <c r="H22" s="2">
        <f t="shared" si="1"/>
        <v>12</v>
      </c>
      <c r="I22" s="2">
        <f t="shared" si="2"/>
        <v>0</v>
      </c>
      <c r="J22" s="2">
        <f t="shared" si="3"/>
        <v>0</v>
      </c>
      <c r="K22" s="2">
        <f t="shared" si="4"/>
        <v>86</v>
      </c>
      <c r="L22" s="2">
        <v>58</v>
      </c>
      <c r="M22" s="2">
        <v>6</v>
      </c>
      <c r="N22" s="2">
        <v>0</v>
      </c>
      <c r="P22" s="2">
        <f t="shared" si="6"/>
        <v>52</v>
      </c>
    </row>
    <row r="23" spans="1:16" x14ac:dyDescent="0.4">
      <c r="A23" s="2" t="s">
        <v>63</v>
      </c>
      <c r="B23" s="2">
        <v>38</v>
      </c>
      <c r="C23" s="2">
        <v>6</v>
      </c>
      <c r="D23" s="2">
        <v>0</v>
      </c>
      <c r="E23" s="2">
        <v>1</v>
      </c>
      <c r="F23" s="2">
        <f t="shared" si="5"/>
        <v>31</v>
      </c>
      <c r="G23" s="2">
        <f t="shared" si="0"/>
        <v>25</v>
      </c>
      <c r="H23" s="2">
        <f t="shared" si="1"/>
        <v>6</v>
      </c>
      <c r="I23" s="2">
        <f t="shared" si="2"/>
        <v>0</v>
      </c>
      <c r="J23" s="2">
        <f t="shared" si="3"/>
        <v>0</v>
      </c>
      <c r="K23" s="2">
        <f t="shared" si="4"/>
        <v>19</v>
      </c>
      <c r="L23" s="2">
        <v>13</v>
      </c>
      <c r="M23" s="2">
        <v>0</v>
      </c>
      <c r="N23" s="2">
        <v>0</v>
      </c>
      <c r="O23" s="2">
        <v>1</v>
      </c>
      <c r="P23" s="2">
        <f t="shared" si="6"/>
        <v>12</v>
      </c>
    </row>
    <row r="24" spans="1:16" x14ac:dyDescent="0.4">
      <c r="A24" s="6" t="s">
        <v>508</v>
      </c>
      <c r="B24" s="6"/>
      <c r="C24" s="6"/>
      <c r="D24" s="6"/>
      <c r="E24" s="6"/>
      <c r="F24" s="6"/>
    </row>
  </sheetData>
  <mergeCells count="3">
    <mergeCell ref="B2:F2"/>
    <mergeCell ref="G2:K2"/>
    <mergeCell ref="L2:P2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293BA7-AEC8-49BF-9605-9A317D3890ED}">
  <dimension ref="A1:P24"/>
  <sheetViews>
    <sheetView view="pageBreakPreview" zoomScale="125" zoomScaleNormal="100" zoomScaleSheetLayoutView="125" workbookViewId="0">
      <selection activeCell="N24" sqref="N24"/>
    </sheetView>
  </sheetViews>
  <sheetFormatPr defaultColWidth="8.89453125" defaultRowHeight="10.5" x14ac:dyDescent="0.4"/>
  <cols>
    <col min="1" max="1" width="14.5234375" style="2" customWidth="1"/>
    <col min="2" max="4" width="5.20703125" style="2" customWidth="1"/>
    <col min="5" max="5" width="5.3125" style="2" customWidth="1"/>
    <col min="6" max="8" width="5.20703125" style="2" customWidth="1"/>
    <col min="9" max="10" width="4.5234375" style="2" customWidth="1"/>
    <col min="11" max="13" width="5.20703125" style="2" customWidth="1"/>
    <col min="14" max="15" width="4.5234375" style="2" customWidth="1"/>
    <col min="16" max="17" width="5.20703125" style="2" customWidth="1"/>
    <col min="18" max="16384" width="8.89453125" style="2"/>
  </cols>
  <sheetData>
    <row r="1" spans="1:16" x14ac:dyDescent="0.4">
      <c r="A1" s="2" t="s">
        <v>536</v>
      </c>
    </row>
    <row r="2" spans="1:16" x14ac:dyDescent="0.4">
      <c r="A2" s="9"/>
      <c r="B2" s="19" t="s">
        <v>21</v>
      </c>
      <c r="C2" s="19"/>
      <c r="D2" s="19"/>
      <c r="E2" s="19"/>
      <c r="F2" s="19"/>
      <c r="G2" s="19" t="s">
        <v>510</v>
      </c>
      <c r="H2" s="19"/>
      <c r="I2" s="19"/>
      <c r="J2" s="19"/>
      <c r="K2" s="19"/>
      <c r="L2" s="19" t="s">
        <v>509</v>
      </c>
      <c r="M2" s="19"/>
      <c r="N2" s="19"/>
      <c r="O2" s="19"/>
      <c r="P2" s="20"/>
    </row>
    <row r="3" spans="1:16" x14ac:dyDescent="0.4">
      <c r="A3" s="10" t="s">
        <v>523</v>
      </c>
      <c r="B3" s="11" t="s">
        <v>21</v>
      </c>
      <c r="C3" s="11" t="s">
        <v>48</v>
      </c>
      <c r="D3" s="11" t="s">
        <v>522</v>
      </c>
      <c r="E3" s="11" t="s">
        <v>518</v>
      </c>
      <c r="F3" s="11" t="s">
        <v>495</v>
      </c>
      <c r="G3" s="11" t="s">
        <v>21</v>
      </c>
      <c r="H3" s="11" t="s">
        <v>48</v>
      </c>
      <c r="I3" s="11" t="s">
        <v>522</v>
      </c>
      <c r="J3" s="11" t="s">
        <v>518</v>
      </c>
      <c r="K3" s="11" t="s">
        <v>495</v>
      </c>
      <c r="L3" s="11" t="s">
        <v>21</v>
      </c>
      <c r="M3" s="11" t="s">
        <v>48</v>
      </c>
      <c r="N3" s="11" t="s">
        <v>522</v>
      </c>
      <c r="O3" s="11" t="s">
        <v>518</v>
      </c>
      <c r="P3" s="12" t="s">
        <v>495</v>
      </c>
    </row>
    <row r="4" spans="1:16" x14ac:dyDescent="0.4">
      <c r="A4" s="2" t="s">
        <v>64</v>
      </c>
      <c r="B4" s="2">
        <f>B5+B6+B7+B8+B13+B14+B15+B22+B23</f>
        <v>15122</v>
      </c>
      <c r="C4" s="2">
        <v>12321</v>
      </c>
      <c r="D4" s="2">
        <v>307</v>
      </c>
      <c r="E4" s="2">
        <v>1459</v>
      </c>
      <c r="F4" s="2">
        <f>F5+F6+F7+F8+F13+F14+F15+F22+F23</f>
        <v>1035</v>
      </c>
      <c r="G4" s="2">
        <f t="shared" ref="G4:G23" si="0">B4-L4</f>
        <v>8139</v>
      </c>
      <c r="H4" s="2">
        <f t="shared" ref="H4:H23" si="1">C4-M4</f>
        <v>6339</v>
      </c>
      <c r="I4" s="2">
        <f t="shared" ref="I4:I23" si="2">D4-N4</f>
        <v>186</v>
      </c>
      <c r="J4" s="2">
        <f t="shared" ref="J4:J23" si="3">E4-O4</f>
        <v>912</v>
      </c>
      <c r="K4" s="2">
        <f t="shared" ref="K4:K23" si="4">F4-P4</f>
        <v>711</v>
      </c>
      <c r="L4" s="2">
        <f>L5+L6+L7+L8+L13+L14+L15+L22+L23</f>
        <v>6983</v>
      </c>
      <c r="M4" s="2">
        <v>5982</v>
      </c>
      <c r="N4" s="2">
        <v>121</v>
      </c>
      <c r="O4" s="2">
        <v>547</v>
      </c>
      <c r="P4" s="2">
        <f>P5+P6+P7+P8+P13+P14+P15+P22+P23</f>
        <v>324</v>
      </c>
    </row>
    <row r="5" spans="1:16" x14ac:dyDescent="0.4">
      <c r="A5" s="2" t="s">
        <v>48</v>
      </c>
      <c r="B5" s="2">
        <v>12153</v>
      </c>
      <c r="C5" s="2">
        <v>11774</v>
      </c>
      <c r="D5" s="2">
        <v>63</v>
      </c>
      <c r="E5" s="2">
        <v>13</v>
      </c>
      <c r="F5" s="2">
        <f>B5-C5-D5-E5</f>
        <v>303</v>
      </c>
      <c r="G5" s="2">
        <f t="shared" si="0"/>
        <v>6253</v>
      </c>
      <c r="H5" s="2">
        <f t="shared" si="1"/>
        <v>6067</v>
      </c>
      <c r="I5" s="2">
        <f t="shared" si="2"/>
        <v>32</v>
      </c>
      <c r="J5" s="2">
        <f t="shared" si="3"/>
        <v>6</v>
      </c>
      <c r="K5" s="2">
        <f t="shared" si="4"/>
        <v>148</v>
      </c>
      <c r="L5" s="2">
        <v>5900</v>
      </c>
      <c r="M5" s="2">
        <v>5707</v>
      </c>
      <c r="N5" s="2">
        <v>31</v>
      </c>
      <c r="O5" s="2">
        <v>7</v>
      </c>
      <c r="P5" s="2">
        <f>L5-M5-N5-O5</f>
        <v>155</v>
      </c>
    </row>
    <row r="6" spans="1:16" x14ac:dyDescent="0.4">
      <c r="A6" s="2" t="s">
        <v>47</v>
      </c>
      <c r="B6" s="2">
        <v>16</v>
      </c>
      <c r="C6" s="2">
        <v>6</v>
      </c>
      <c r="D6" s="2">
        <v>0</v>
      </c>
      <c r="F6" s="2">
        <f t="shared" ref="F6:F23" si="5">B6-C6-D6-E6</f>
        <v>10</v>
      </c>
      <c r="G6" s="2">
        <f t="shared" si="0"/>
        <v>10</v>
      </c>
      <c r="H6" s="2">
        <f t="shared" si="1"/>
        <v>4</v>
      </c>
      <c r="I6" s="2">
        <f t="shared" si="2"/>
        <v>0</v>
      </c>
      <c r="J6" s="2">
        <f t="shared" si="3"/>
        <v>0</v>
      </c>
      <c r="K6" s="2">
        <f t="shared" si="4"/>
        <v>6</v>
      </c>
      <c r="L6" s="2">
        <v>6</v>
      </c>
      <c r="M6" s="2">
        <v>2</v>
      </c>
      <c r="N6" s="2">
        <v>0</v>
      </c>
      <c r="P6" s="2">
        <f t="shared" ref="P6:P23" si="6">L6-M6-N6-O6</f>
        <v>4</v>
      </c>
    </row>
    <row r="7" spans="1:16" x14ac:dyDescent="0.4">
      <c r="A7" s="2" t="s">
        <v>46</v>
      </c>
      <c r="B7" s="2">
        <v>46</v>
      </c>
      <c r="C7" s="2">
        <v>22</v>
      </c>
      <c r="D7" s="2">
        <v>1</v>
      </c>
      <c r="F7" s="2">
        <f t="shared" si="5"/>
        <v>23</v>
      </c>
      <c r="G7" s="2">
        <f t="shared" si="0"/>
        <v>25</v>
      </c>
      <c r="H7" s="2">
        <f t="shared" si="1"/>
        <v>9</v>
      </c>
      <c r="I7" s="2">
        <f t="shared" si="2"/>
        <v>1</v>
      </c>
      <c r="J7" s="2">
        <f t="shared" si="3"/>
        <v>0</v>
      </c>
      <c r="K7" s="2">
        <f t="shared" si="4"/>
        <v>15</v>
      </c>
      <c r="L7" s="2">
        <v>21</v>
      </c>
      <c r="M7" s="2">
        <v>13</v>
      </c>
      <c r="N7" s="2">
        <v>0</v>
      </c>
      <c r="P7" s="2">
        <f t="shared" si="6"/>
        <v>8</v>
      </c>
    </row>
    <row r="8" spans="1:16" x14ac:dyDescent="0.4">
      <c r="A8" s="2" t="s">
        <v>522</v>
      </c>
      <c r="B8" s="2">
        <v>322</v>
      </c>
      <c r="C8" s="2">
        <v>81</v>
      </c>
      <c r="D8" s="2">
        <v>233</v>
      </c>
      <c r="F8" s="2">
        <f t="shared" si="5"/>
        <v>8</v>
      </c>
      <c r="G8" s="2">
        <f t="shared" si="0"/>
        <v>200</v>
      </c>
      <c r="H8" s="2">
        <f t="shared" si="1"/>
        <v>50</v>
      </c>
      <c r="I8" s="2">
        <f t="shared" si="2"/>
        <v>146</v>
      </c>
      <c r="J8" s="2">
        <f t="shared" si="3"/>
        <v>0</v>
      </c>
      <c r="K8" s="2">
        <f t="shared" si="4"/>
        <v>4</v>
      </c>
      <c r="L8" s="2">
        <v>122</v>
      </c>
      <c r="M8" s="2">
        <v>31</v>
      </c>
      <c r="N8" s="2">
        <v>87</v>
      </c>
      <c r="P8" s="2">
        <f t="shared" si="6"/>
        <v>4</v>
      </c>
    </row>
    <row r="9" spans="1:16" x14ac:dyDescent="0.4">
      <c r="A9" s="2" t="s">
        <v>49</v>
      </c>
      <c r="B9" s="2">
        <v>89</v>
      </c>
      <c r="C9" s="2">
        <v>12</v>
      </c>
      <c r="D9" s="2">
        <v>76</v>
      </c>
      <c r="F9" s="2">
        <f t="shared" si="5"/>
        <v>1</v>
      </c>
      <c r="G9" s="2">
        <f t="shared" si="0"/>
        <v>69</v>
      </c>
      <c r="H9" s="2">
        <f t="shared" si="1"/>
        <v>6</v>
      </c>
      <c r="I9" s="2">
        <f t="shared" si="2"/>
        <v>63</v>
      </c>
      <c r="J9" s="2">
        <f t="shared" si="3"/>
        <v>0</v>
      </c>
      <c r="K9" s="2">
        <f t="shared" si="4"/>
        <v>0</v>
      </c>
      <c r="L9" s="2">
        <v>20</v>
      </c>
      <c r="M9" s="2">
        <v>6</v>
      </c>
      <c r="N9" s="2">
        <v>13</v>
      </c>
      <c r="P9" s="2">
        <f t="shared" si="6"/>
        <v>1</v>
      </c>
    </row>
    <row r="10" spans="1:16" x14ac:dyDescent="0.4">
      <c r="A10" s="2" t="s">
        <v>50</v>
      </c>
      <c r="B10" s="2">
        <v>37</v>
      </c>
      <c r="C10" s="2">
        <v>8</v>
      </c>
      <c r="D10" s="2">
        <v>29</v>
      </c>
      <c r="F10" s="2">
        <f t="shared" si="5"/>
        <v>0</v>
      </c>
      <c r="G10" s="2">
        <f t="shared" si="0"/>
        <v>28</v>
      </c>
      <c r="H10" s="2">
        <f t="shared" si="1"/>
        <v>7</v>
      </c>
      <c r="I10" s="2">
        <f t="shared" si="2"/>
        <v>21</v>
      </c>
      <c r="J10" s="2">
        <f t="shared" si="3"/>
        <v>0</v>
      </c>
      <c r="K10" s="2">
        <f t="shared" si="4"/>
        <v>0</v>
      </c>
      <c r="L10" s="2">
        <v>9</v>
      </c>
      <c r="M10" s="2">
        <v>1</v>
      </c>
      <c r="N10" s="2">
        <v>8</v>
      </c>
      <c r="P10" s="2">
        <f t="shared" si="6"/>
        <v>0</v>
      </c>
    </row>
    <row r="11" spans="1:16" x14ac:dyDescent="0.4">
      <c r="A11" s="2" t="s">
        <v>51</v>
      </c>
      <c r="B11" s="2">
        <v>80</v>
      </c>
      <c r="C11" s="2">
        <v>20</v>
      </c>
      <c r="D11" s="2">
        <v>56</v>
      </c>
      <c r="F11" s="2">
        <f t="shared" si="5"/>
        <v>4</v>
      </c>
      <c r="G11" s="2">
        <f t="shared" si="0"/>
        <v>28</v>
      </c>
      <c r="H11" s="2">
        <f t="shared" si="1"/>
        <v>8</v>
      </c>
      <c r="I11" s="2">
        <f t="shared" si="2"/>
        <v>19</v>
      </c>
      <c r="J11" s="2">
        <f t="shared" si="3"/>
        <v>0</v>
      </c>
      <c r="K11" s="2">
        <f t="shared" si="4"/>
        <v>1</v>
      </c>
      <c r="L11" s="2">
        <v>52</v>
      </c>
      <c r="M11" s="2">
        <v>12</v>
      </c>
      <c r="N11" s="2">
        <v>37</v>
      </c>
      <c r="P11" s="2">
        <f t="shared" si="6"/>
        <v>3</v>
      </c>
    </row>
    <row r="12" spans="1:16" x14ac:dyDescent="0.4">
      <c r="A12" s="2" t="s">
        <v>52</v>
      </c>
      <c r="B12" s="2">
        <v>116</v>
      </c>
      <c r="C12" s="2">
        <v>41</v>
      </c>
      <c r="D12" s="2">
        <v>72</v>
      </c>
      <c r="F12" s="2">
        <f t="shared" si="5"/>
        <v>3</v>
      </c>
      <c r="G12" s="2">
        <f t="shared" si="0"/>
        <v>75</v>
      </c>
      <c r="H12" s="2">
        <f t="shared" si="1"/>
        <v>29</v>
      </c>
      <c r="I12" s="2">
        <f t="shared" si="2"/>
        <v>43</v>
      </c>
      <c r="J12" s="2">
        <f t="shared" si="3"/>
        <v>0</v>
      </c>
      <c r="K12" s="2">
        <f t="shared" si="4"/>
        <v>3</v>
      </c>
      <c r="L12" s="2">
        <v>41</v>
      </c>
      <c r="M12" s="2">
        <v>12</v>
      </c>
      <c r="N12" s="2">
        <v>29</v>
      </c>
      <c r="P12" s="2">
        <f t="shared" si="6"/>
        <v>0</v>
      </c>
    </row>
    <row r="13" spans="1:16" x14ac:dyDescent="0.4">
      <c r="A13" s="2" t="s">
        <v>53</v>
      </c>
      <c r="B13" s="2">
        <v>43</v>
      </c>
      <c r="C13" s="2">
        <v>4</v>
      </c>
      <c r="D13" s="2">
        <v>0</v>
      </c>
      <c r="F13" s="2">
        <f t="shared" si="5"/>
        <v>39</v>
      </c>
      <c r="G13" s="2">
        <f t="shared" si="0"/>
        <v>31</v>
      </c>
      <c r="H13" s="2">
        <f t="shared" si="1"/>
        <v>2</v>
      </c>
      <c r="I13" s="2">
        <f t="shared" si="2"/>
        <v>0</v>
      </c>
      <c r="J13" s="2">
        <f t="shared" si="3"/>
        <v>0</v>
      </c>
      <c r="K13" s="2">
        <f t="shared" si="4"/>
        <v>29</v>
      </c>
      <c r="L13" s="2">
        <v>12</v>
      </c>
      <c r="M13" s="2">
        <v>2</v>
      </c>
      <c r="N13" s="2">
        <v>0</v>
      </c>
      <c r="P13" s="2">
        <f t="shared" si="6"/>
        <v>10</v>
      </c>
    </row>
    <row r="14" spans="1:16" x14ac:dyDescent="0.4">
      <c r="A14" s="2" t="s">
        <v>54</v>
      </c>
      <c r="B14" s="2">
        <v>21</v>
      </c>
      <c r="C14" s="2">
        <v>5</v>
      </c>
      <c r="D14" s="2">
        <v>1</v>
      </c>
      <c r="F14" s="2">
        <f t="shared" si="5"/>
        <v>15</v>
      </c>
      <c r="G14" s="2">
        <f t="shared" si="0"/>
        <v>7</v>
      </c>
      <c r="H14" s="2">
        <f t="shared" si="1"/>
        <v>0</v>
      </c>
      <c r="I14" s="2">
        <f t="shared" si="2"/>
        <v>-9</v>
      </c>
      <c r="J14" s="2">
        <f t="shared" si="3"/>
        <v>0</v>
      </c>
      <c r="K14" s="2">
        <f t="shared" si="4"/>
        <v>16</v>
      </c>
      <c r="L14" s="2">
        <v>14</v>
      </c>
      <c r="M14" s="2">
        <v>5</v>
      </c>
      <c r="N14" s="2">
        <v>10</v>
      </c>
      <c r="P14" s="2">
        <f t="shared" si="6"/>
        <v>-1</v>
      </c>
    </row>
    <row r="15" spans="1:16" x14ac:dyDescent="0.4">
      <c r="A15" s="2" t="s">
        <v>55</v>
      </c>
      <c r="B15" s="2">
        <v>2172</v>
      </c>
      <c r="C15" s="2">
        <v>305</v>
      </c>
      <c r="D15" s="2">
        <v>1</v>
      </c>
      <c r="E15" s="2">
        <v>1442</v>
      </c>
      <c r="F15" s="2">
        <f t="shared" si="5"/>
        <v>424</v>
      </c>
      <c r="G15" s="2">
        <f t="shared" si="0"/>
        <v>1409</v>
      </c>
      <c r="H15" s="2">
        <f t="shared" si="1"/>
        <v>144</v>
      </c>
      <c r="I15" s="2">
        <f t="shared" si="2"/>
        <v>1</v>
      </c>
      <c r="J15" s="2">
        <f t="shared" si="3"/>
        <v>902</v>
      </c>
      <c r="K15" s="2">
        <f t="shared" si="4"/>
        <v>362</v>
      </c>
      <c r="L15" s="2">
        <v>763</v>
      </c>
      <c r="M15" s="2">
        <v>161</v>
      </c>
      <c r="N15" s="2">
        <v>0</v>
      </c>
      <c r="O15" s="2">
        <v>540</v>
      </c>
      <c r="P15" s="2">
        <f t="shared" si="6"/>
        <v>62</v>
      </c>
    </row>
    <row r="16" spans="1:16" x14ac:dyDescent="0.4">
      <c r="A16" s="2" t="s">
        <v>56</v>
      </c>
      <c r="B16" s="2">
        <v>222</v>
      </c>
      <c r="C16" s="2">
        <v>132</v>
      </c>
      <c r="D16" s="2">
        <v>1</v>
      </c>
      <c r="E16" s="2">
        <v>3</v>
      </c>
      <c r="F16" s="2">
        <f t="shared" si="5"/>
        <v>86</v>
      </c>
      <c r="G16" s="2">
        <f t="shared" si="0"/>
        <v>135</v>
      </c>
      <c r="H16" s="2">
        <f t="shared" si="1"/>
        <v>64</v>
      </c>
      <c r="I16" s="2">
        <f t="shared" si="2"/>
        <v>1</v>
      </c>
      <c r="J16" s="2">
        <f t="shared" si="3"/>
        <v>2</v>
      </c>
      <c r="K16" s="2">
        <f t="shared" si="4"/>
        <v>68</v>
      </c>
      <c r="L16" s="2">
        <v>87</v>
      </c>
      <c r="M16" s="2">
        <v>68</v>
      </c>
      <c r="N16" s="2">
        <v>0</v>
      </c>
      <c r="O16" s="2">
        <v>1</v>
      </c>
      <c r="P16" s="2">
        <f t="shared" si="6"/>
        <v>18</v>
      </c>
    </row>
    <row r="17" spans="1:16" x14ac:dyDescent="0.4">
      <c r="A17" s="2" t="s">
        <v>57</v>
      </c>
      <c r="B17" s="2">
        <v>74</v>
      </c>
      <c r="C17" s="2">
        <v>13</v>
      </c>
      <c r="D17" s="2">
        <v>0</v>
      </c>
      <c r="E17" s="2">
        <v>1</v>
      </c>
      <c r="F17" s="2">
        <f t="shared" si="5"/>
        <v>60</v>
      </c>
      <c r="G17" s="2">
        <f t="shared" si="0"/>
        <v>55</v>
      </c>
      <c r="H17" s="2">
        <f t="shared" si="1"/>
        <v>5</v>
      </c>
      <c r="I17" s="2">
        <f t="shared" si="2"/>
        <v>0</v>
      </c>
      <c r="J17" s="2">
        <f t="shared" si="3"/>
        <v>1</v>
      </c>
      <c r="K17" s="2">
        <f t="shared" si="4"/>
        <v>49</v>
      </c>
      <c r="L17" s="2">
        <v>19</v>
      </c>
      <c r="M17" s="2">
        <v>8</v>
      </c>
      <c r="N17" s="2">
        <v>0</v>
      </c>
      <c r="O17" s="2">
        <v>0</v>
      </c>
      <c r="P17" s="2">
        <f t="shared" si="6"/>
        <v>11</v>
      </c>
    </row>
    <row r="18" spans="1:16" x14ac:dyDescent="0.4">
      <c r="A18" s="2" t="s">
        <v>58</v>
      </c>
      <c r="B18" s="2">
        <v>129</v>
      </c>
      <c r="C18" s="2">
        <v>16</v>
      </c>
      <c r="D18" s="2">
        <v>0</v>
      </c>
      <c r="E18" s="2">
        <v>2</v>
      </c>
      <c r="F18" s="2">
        <f t="shared" si="5"/>
        <v>111</v>
      </c>
      <c r="G18" s="2">
        <f t="shared" si="0"/>
        <v>107</v>
      </c>
      <c r="H18" s="2">
        <f t="shared" si="1"/>
        <v>6</v>
      </c>
      <c r="I18" s="2">
        <f t="shared" si="2"/>
        <v>0</v>
      </c>
      <c r="J18" s="2">
        <f t="shared" si="3"/>
        <v>2</v>
      </c>
      <c r="K18" s="2">
        <f t="shared" si="4"/>
        <v>99</v>
      </c>
      <c r="L18" s="2">
        <v>22</v>
      </c>
      <c r="M18" s="2">
        <v>10</v>
      </c>
      <c r="N18" s="2">
        <v>0</v>
      </c>
      <c r="O18" s="2">
        <v>0</v>
      </c>
      <c r="P18" s="2">
        <f t="shared" si="6"/>
        <v>12</v>
      </c>
    </row>
    <row r="19" spans="1:16" x14ac:dyDescent="0.4">
      <c r="A19" s="2" t="s">
        <v>59</v>
      </c>
      <c r="B19" s="2">
        <v>1636</v>
      </c>
      <c r="C19" s="2">
        <v>131</v>
      </c>
      <c r="D19" s="2">
        <v>0</v>
      </c>
      <c r="E19" s="2">
        <v>1422</v>
      </c>
      <c r="F19" s="2">
        <f t="shared" si="5"/>
        <v>83</v>
      </c>
      <c r="G19" s="2">
        <f t="shared" si="0"/>
        <v>1030</v>
      </c>
      <c r="H19" s="2">
        <f t="shared" si="1"/>
        <v>64</v>
      </c>
      <c r="I19" s="2">
        <f t="shared" si="2"/>
        <v>0</v>
      </c>
      <c r="J19" s="2">
        <f t="shared" si="3"/>
        <v>884</v>
      </c>
      <c r="K19" s="2">
        <f t="shared" si="4"/>
        <v>82</v>
      </c>
      <c r="L19" s="2">
        <v>606</v>
      </c>
      <c r="M19" s="2">
        <v>67</v>
      </c>
      <c r="N19" s="2">
        <v>0</v>
      </c>
      <c r="O19" s="2">
        <v>538</v>
      </c>
      <c r="P19" s="2">
        <f t="shared" si="6"/>
        <v>1</v>
      </c>
    </row>
    <row r="20" spans="1:16" x14ac:dyDescent="0.4">
      <c r="A20" s="2" t="s">
        <v>60</v>
      </c>
      <c r="B20" s="2">
        <v>69</v>
      </c>
      <c r="C20" s="2">
        <v>4</v>
      </c>
      <c r="D20" s="2">
        <v>0</v>
      </c>
      <c r="E20" s="2">
        <v>11</v>
      </c>
      <c r="F20" s="2">
        <f t="shared" si="5"/>
        <v>54</v>
      </c>
      <c r="G20" s="2">
        <f t="shared" si="0"/>
        <v>57</v>
      </c>
      <c r="H20" s="2">
        <f t="shared" si="1"/>
        <v>1</v>
      </c>
      <c r="I20" s="2">
        <f t="shared" si="2"/>
        <v>0</v>
      </c>
      <c r="J20" s="2">
        <f t="shared" si="3"/>
        <v>11</v>
      </c>
      <c r="K20" s="2">
        <f t="shared" si="4"/>
        <v>45</v>
      </c>
      <c r="L20" s="2">
        <v>12</v>
      </c>
      <c r="M20" s="2">
        <v>3</v>
      </c>
      <c r="N20" s="2">
        <v>0</v>
      </c>
      <c r="P20" s="2">
        <f t="shared" si="6"/>
        <v>9</v>
      </c>
    </row>
    <row r="21" spans="1:16" x14ac:dyDescent="0.4">
      <c r="A21" s="2" t="s">
        <v>61</v>
      </c>
      <c r="B21" s="2">
        <v>42</v>
      </c>
      <c r="C21" s="2">
        <v>9</v>
      </c>
      <c r="D21" s="2">
        <v>0</v>
      </c>
      <c r="E21" s="2">
        <v>3</v>
      </c>
      <c r="F21" s="2">
        <f t="shared" si="5"/>
        <v>30</v>
      </c>
      <c r="G21" s="2">
        <f t="shared" si="0"/>
        <v>25</v>
      </c>
      <c r="H21" s="2">
        <f t="shared" si="1"/>
        <v>4</v>
      </c>
      <c r="I21" s="2">
        <f t="shared" si="2"/>
        <v>0</v>
      </c>
      <c r="J21" s="2">
        <f t="shared" si="3"/>
        <v>2</v>
      </c>
      <c r="K21" s="2">
        <f t="shared" si="4"/>
        <v>19</v>
      </c>
      <c r="L21" s="2">
        <v>17</v>
      </c>
      <c r="M21" s="2">
        <v>5</v>
      </c>
      <c r="N21" s="2">
        <v>0</v>
      </c>
      <c r="O21" s="2">
        <v>1</v>
      </c>
      <c r="P21" s="2">
        <f t="shared" si="6"/>
        <v>11</v>
      </c>
    </row>
    <row r="22" spans="1:16" x14ac:dyDescent="0.4">
      <c r="A22" s="2" t="s">
        <v>62</v>
      </c>
      <c r="B22" s="2">
        <v>304</v>
      </c>
      <c r="C22" s="2">
        <v>116</v>
      </c>
      <c r="D22" s="2">
        <v>7</v>
      </c>
      <c r="E22" s="2">
        <v>1</v>
      </c>
      <c r="F22" s="2">
        <f t="shared" si="5"/>
        <v>180</v>
      </c>
      <c r="G22" s="2">
        <f t="shared" si="0"/>
        <v>175</v>
      </c>
      <c r="H22" s="2">
        <f t="shared" si="1"/>
        <v>57</v>
      </c>
      <c r="I22" s="2">
        <f t="shared" si="2"/>
        <v>5</v>
      </c>
      <c r="J22" s="2">
        <f t="shared" si="3"/>
        <v>1</v>
      </c>
      <c r="K22" s="2">
        <f t="shared" si="4"/>
        <v>112</v>
      </c>
      <c r="L22" s="2">
        <v>129</v>
      </c>
      <c r="M22" s="2">
        <v>59</v>
      </c>
      <c r="N22" s="2">
        <v>2</v>
      </c>
      <c r="P22" s="2">
        <f t="shared" si="6"/>
        <v>68</v>
      </c>
    </row>
    <row r="23" spans="1:16" x14ac:dyDescent="0.4">
      <c r="A23" s="2" t="s">
        <v>63</v>
      </c>
      <c r="B23" s="2">
        <v>45</v>
      </c>
      <c r="C23" s="2">
        <v>8</v>
      </c>
      <c r="D23" s="2">
        <v>1</v>
      </c>
      <c r="E23" s="2">
        <v>3</v>
      </c>
      <c r="F23" s="2">
        <f t="shared" si="5"/>
        <v>33</v>
      </c>
      <c r="G23" s="2">
        <f t="shared" si="0"/>
        <v>29</v>
      </c>
      <c r="H23" s="2">
        <f t="shared" si="1"/>
        <v>6</v>
      </c>
      <c r="I23" s="2">
        <f t="shared" si="2"/>
        <v>1</v>
      </c>
      <c r="J23" s="2">
        <f t="shared" si="3"/>
        <v>3</v>
      </c>
      <c r="K23" s="2">
        <f t="shared" si="4"/>
        <v>19</v>
      </c>
      <c r="L23" s="2">
        <v>16</v>
      </c>
      <c r="M23" s="2">
        <v>2</v>
      </c>
      <c r="N23" s="2">
        <v>0</v>
      </c>
      <c r="P23" s="2">
        <f t="shared" si="6"/>
        <v>14</v>
      </c>
    </row>
    <row r="24" spans="1:16" x14ac:dyDescent="0.4">
      <c r="A24" s="6" t="s">
        <v>508</v>
      </c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</row>
  </sheetData>
  <mergeCells count="3">
    <mergeCell ref="B2:F2"/>
    <mergeCell ref="G2:K2"/>
    <mergeCell ref="L2:P2"/>
  </mergeCells>
  <pageMargins left="0.7" right="0.7" top="0.75" bottom="0.75" header="0.3" footer="0.3"/>
  <pageSetup scale="9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25CAB4-08C1-4B63-98AD-C434463F7821}">
  <dimension ref="A1:P28"/>
  <sheetViews>
    <sheetView tabSelected="1" view="pageBreakPreview" zoomScale="125" zoomScaleNormal="100" zoomScaleSheetLayoutView="125" workbookViewId="0">
      <selection activeCell="B3" sqref="B3:P3"/>
    </sheetView>
  </sheetViews>
  <sheetFormatPr defaultColWidth="8.89453125" defaultRowHeight="10.5" x14ac:dyDescent="0.4"/>
  <cols>
    <col min="1" max="1" width="17.1015625" style="2" customWidth="1"/>
    <col min="2" max="8" width="5" style="2" customWidth="1"/>
    <col min="9" max="10" width="4.20703125" style="2" customWidth="1"/>
    <col min="11" max="13" width="5" style="2" customWidth="1"/>
    <col min="14" max="15" width="4.20703125" style="2" customWidth="1"/>
    <col min="16" max="16" width="5" style="2" customWidth="1"/>
    <col min="17" max="16384" width="8.89453125" style="2"/>
  </cols>
  <sheetData>
    <row r="1" spans="1:16" x14ac:dyDescent="0.4">
      <c r="A1" s="2" t="s">
        <v>537</v>
      </c>
    </row>
    <row r="2" spans="1:16" x14ac:dyDescent="0.4">
      <c r="A2" s="9"/>
      <c r="B2" s="19" t="s">
        <v>21</v>
      </c>
      <c r="C2" s="19"/>
      <c r="D2" s="19"/>
      <c r="E2" s="19"/>
      <c r="F2" s="19"/>
      <c r="G2" s="19" t="s">
        <v>510</v>
      </c>
      <c r="H2" s="19"/>
      <c r="I2" s="19"/>
      <c r="J2" s="19"/>
      <c r="K2" s="19"/>
      <c r="L2" s="19" t="s">
        <v>509</v>
      </c>
      <c r="M2" s="19"/>
      <c r="N2" s="19"/>
      <c r="O2" s="19"/>
      <c r="P2" s="20"/>
    </row>
    <row r="3" spans="1:16" x14ac:dyDescent="0.4">
      <c r="A3" s="10" t="s">
        <v>475</v>
      </c>
      <c r="B3" s="11" t="s">
        <v>21</v>
      </c>
      <c r="C3" s="11" t="s">
        <v>48</v>
      </c>
      <c r="D3" s="11" t="s">
        <v>522</v>
      </c>
      <c r="E3" s="11" t="s">
        <v>518</v>
      </c>
      <c r="F3" s="11" t="s">
        <v>495</v>
      </c>
      <c r="G3" s="11" t="s">
        <v>21</v>
      </c>
      <c r="H3" s="11" t="s">
        <v>48</v>
      </c>
      <c r="I3" s="11" t="s">
        <v>522</v>
      </c>
      <c r="J3" s="11" t="s">
        <v>518</v>
      </c>
      <c r="K3" s="11" t="s">
        <v>495</v>
      </c>
      <c r="L3" s="11" t="s">
        <v>21</v>
      </c>
      <c r="M3" s="11" t="s">
        <v>48</v>
      </c>
      <c r="N3" s="11" t="s">
        <v>522</v>
      </c>
      <c r="O3" s="11" t="s">
        <v>518</v>
      </c>
      <c r="P3" s="12" t="s">
        <v>495</v>
      </c>
    </row>
    <row r="4" spans="1:16" x14ac:dyDescent="0.4">
      <c r="A4" s="2" t="s">
        <v>0</v>
      </c>
      <c r="B4" s="2">
        <f>B5+B24+B27</f>
        <v>15122</v>
      </c>
      <c r="C4" s="2">
        <f t="shared" ref="C4:E4" si="0">C5+C24+C27</f>
        <v>10501</v>
      </c>
      <c r="D4" s="2">
        <f t="shared" si="0"/>
        <v>1234</v>
      </c>
      <c r="E4" s="2">
        <f t="shared" si="0"/>
        <v>601</v>
      </c>
      <c r="F4" s="2">
        <f>B4-C4-D4-E4</f>
        <v>2786</v>
      </c>
      <c r="G4" s="2">
        <f t="shared" ref="G4:G27" si="1">B4-L4</f>
        <v>8139</v>
      </c>
      <c r="H4" s="2">
        <f t="shared" ref="H4:H27" si="2">C4-M4</f>
        <v>5639</v>
      </c>
      <c r="I4" s="2">
        <f t="shared" ref="I4:I27" si="3">D4-N4</f>
        <v>688</v>
      </c>
      <c r="J4" s="2">
        <f t="shared" ref="J4:J27" si="4">E4-O4</f>
        <v>314</v>
      </c>
      <c r="K4" s="2">
        <f t="shared" ref="K4:K27" si="5">F4-P4</f>
        <v>1498</v>
      </c>
      <c r="L4" s="2">
        <f>L5+L24+L27</f>
        <v>6983</v>
      </c>
      <c r="M4" s="2">
        <f t="shared" ref="M4" si="6">M5+M24+M27</f>
        <v>4862</v>
      </c>
      <c r="N4" s="2">
        <f t="shared" ref="N4" si="7">N5+N24+N27</f>
        <v>546</v>
      </c>
      <c r="O4" s="2">
        <f t="shared" ref="O4" si="8">O5+O24+O27</f>
        <v>287</v>
      </c>
      <c r="P4" s="2">
        <f>L4-M4-N4-O4</f>
        <v>1288</v>
      </c>
    </row>
    <row r="5" spans="1:16" x14ac:dyDescent="0.4">
      <c r="A5" s="2" t="s">
        <v>78</v>
      </c>
      <c r="B5" s="2">
        <v>14943</v>
      </c>
      <c r="C5" s="2">
        <v>10387</v>
      </c>
      <c r="D5" s="2">
        <v>1227</v>
      </c>
      <c r="E5" s="2">
        <v>600</v>
      </c>
      <c r="F5" s="2">
        <f t="shared" ref="F5:F27" si="9">B5-C5-D5-E5</f>
        <v>2729</v>
      </c>
      <c r="G5" s="2">
        <f t="shared" si="1"/>
        <v>8037</v>
      </c>
      <c r="H5" s="2">
        <f t="shared" si="2"/>
        <v>5575</v>
      </c>
      <c r="I5" s="2">
        <f t="shared" si="3"/>
        <v>682</v>
      </c>
      <c r="J5" s="2">
        <f t="shared" si="4"/>
        <v>313</v>
      </c>
      <c r="K5" s="2">
        <f t="shared" si="5"/>
        <v>1467</v>
      </c>
      <c r="L5" s="2">
        <v>6906</v>
      </c>
      <c r="M5" s="2">
        <v>4812</v>
      </c>
      <c r="N5" s="2">
        <v>545</v>
      </c>
      <c r="O5" s="2">
        <v>287</v>
      </c>
      <c r="P5" s="2">
        <f t="shared" ref="P5:P27" si="10">L5-M5-N5-O5</f>
        <v>1262</v>
      </c>
    </row>
    <row r="6" spans="1:16" x14ac:dyDescent="0.4">
      <c r="A6" s="2" t="s">
        <v>80</v>
      </c>
      <c r="B6" s="2">
        <v>12575</v>
      </c>
      <c r="C6" s="2">
        <v>8355</v>
      </c>
      <c r="D6" s="2">
        <v>1025</v>
      </c>
      <c r="E6" s="2">
        <v>580</v>
      </c>
      <c r="F6" s="2">
        <f t="shared" si="9"/>
        <v>2615</v>
      </c>
      <c r="G6" s="2">
        <f t="shared" si="1"/>
        <v>6451</v>
      </c>
      <c r="H6" s="2">
        <f t="shared" si="2"/>
        <v>4221</v>
      </c>
      <c r="I6" s="2">
        <f t="shared" si="3"/>
        <v>539</v>
      </c>
      <c r="J6" s="2">
        <f t="shared" si="4"/>
        <v>302</v>
      </c>
      <c r="K6" s="2">
        <f t="shared" si="5"/>
        <v>1389</v>
      </c>
      <c r="L6" s="2">
        <v>6124</v>
      </c>
      <c r="M6" s="2">
        <v>4134</v>
      </c>
      <c r="N6" s="2">
        <v>486</v>
      </c>
      <c r="O6" s="2">
        <v>278</v>
      </c>
      <c r="P6" s="2">
        <f t="shared" si="10"/>
        <v>1226</v>
      </c>
    </row>
    <row r="7" spans="1:16" x14ac:dyDescent="0.4">
      <c r="A7" s="2" t="s">
        <v>79</v>
      </c>
      <c r="B7" s="2">
        <v>3</v>
      </c>
      <c r="C7" s="2">
        <v>3</v>
      </c>
      <c r="D7" s="2">
        <v>0</v>
      </c>
      <c r="E7" s="2">
        <v>0</v>
      </c>
      <c r="F7" s="2">
        <f t="shared" si="9"/>
        <v>0</v>
      </c>
      <c r="G7" s="2">
        <f t="shared" si="1"/>
        <v>3</v>
      </c>
      <c r="H7" s="2">
        <f t="shared" si="2"/>
        <v>3</v>
      </c>
      <c r="I7" s="2">
        <f t="shared" si="3"/>
        <v>0</v>
      </c>
      <c r="J7" s="2">
        <f t="shared" si="4"/>
        <v>0</v>
      </c>
      <c r="K7" s="2">
        <f t="shared" si="5"/>
        <v>0</v>
      </c>
      <c r="L7" s="2">
        <v>0</v>
      </c>
      <c r="M7" s="2">
        <v>0</v>
      </c>
      <c r="N7" s="2">
        <v>0</v>
      </c>
      <c r="O7" s="2">
        <v>0</v>
      </c>
      <c r="P7" s="2">
        <f t="shared" si="10"/>
        <v>0</v>
      </c>
    </row>
    <row r="8" spans="1:16" x14ac:dyDescent="0.4">
      <c r="A8" s="2" t="s">
        <v>496</v>
      </c>
      <c r="B8" s="2">
        <v>11</v>
      </c>
      <c r="C8" s="2">
        <v>9</v>
      </c>
      <c r="D8" s="2">
        <v>0</v>
      </c>
      <c r="E8" s="2">
        <v>1</v>
      </c>
      <c r="F8" s="2">
        <f t="shared" si="9"/>
        <v>1</v>
      </c>
      <c r="G8" s="2">
        <f t="shared" si="1"/>
        <v>7</v>
      </c>
      <c r="H8" s="2">
        <f t="shared" si="2"/>
        <v>6</v>
      </c>
      <c r="I8" s="2">
        <f t="shared" si="3"/>
        <v>0</v>
      </c>
      <c r="J8" s="2">
        <f t="shared" si="4"/>
        <v>1</v>
      </c>
      <c r="K8" s="2">
        <f t="shared" si="5"/>
        <v>0</v>
      </c>
      <c r="L8" s="2">
        <v>4</v>
      </c>
      <c r="M8" s="2">
        <v>3</v>
      </c>
      <c r="N8" s="2">
        <v>0</v>
      </c>
      <c r="O8" s="2">
        <v>0</v>
      </c>
      <c r="P8" s="2">
        <f t="shared" si="10"/>
        <v>1</v>
      </c>
    </row>
    <row r="9" spans="1:16" x14ac:dyDescent="0.4">
      <c r="A9" s="2" t="s">
        <v>81</v>
      </c>
      <c r="B9" s="2">
        <v>74</v>
      </c>
      <c r="C9" s="2">
        <v>64</v>
      </c>
      <c r="D9" s="2">
        <v>0</v>
      </c>
      <c r="E9" s="2">
        <v>0</v>
      </c>
      <c r="F9" s="2">
        <f t="shared" si="9"/>
        <v>10</v>
      </c>
      <c r="G9" s="2">
        <f t="shared" si="1"/>
        <v>60</v>
      </c>
      <c r="H9" s="2">
        <f t="shared" si="2"/>
        <v>51</v>
      </c>
      <c r="I9" s="2">
        <f t="shared" si="3"/>
        <v>0</v>
      </c>
      <c r="J9" s="2">
        <f t="shared" si="4"/>
        <v>0</v>
      </c>
      <c r="K9" s="2">
        <f t="shared" si="5"/>
        <v>9</v>
      </c>
      <c r="L9" s="2">
        <v>14</v>
      </c>
      <c r="M9" s="2">
        <v>13</v>
      </c>
      <c r="N9" s="2">
        <v>0</v>
      </c>
      <c r="O9" s="2">
        <v>0</v>
      </c>
      <c r="P9" s="2">
        <f t="shared" si="10"/>
        <v>1</v>
      </c>
    </row>
    <row r="10" spans="1:16" x14ac:dyDescent="0.4">
      <c r="A10" s="2" t="s">
        <v>82</v>
      </c>
      <c r="B10" s="2">
        <v>24</v>
      </c>
      <c r="C10" s="2">
        <v>24</v>
      </c>
      <c r="D10" s="2">
        <v>0</v>
      </c>
      <c r="E10" s="2">
        <v>0</v>
      </c>
      <c r="F10" s="2">
        <f t="shared" si="9"/>
        <v>0</v>
      </c>
      <c r="G10" s="2">
        <f t="shared" si="1"/>
        <v>19</v>
      </c>
      <c r="H10" s="2">
        <f t="shared" si="2"/>
        <v>19</v>
      </c>
      <c r="I10" s="2">
        <f t="shared" si="3"/>
        <v>0</v>
      </c>
      <c r="J10" s="2">
        <f t="shared" si="4"/>
        <v>0</v>
      </c>
      <c r="K10" s="2">
        <f t="shared" si="5"/>
        <v>0</v>
      </c>
      <c r="L10" s="2">
        <v>5</v>
      </c>
      <c r="M10" s="2">
        <v>5</v>
      </c>
      <c r="N10" s="2">
        <v>0</v>
      </c>
      <c r="O10" s="2">
        <v>0</v>
      </c>
      <c r="P10" s="2">
        <f t="shared" si="10"/>
        <v>0</v>
      </c>
    </row>
    <row r="11" spans="1:16" x14ac:dyDescent="0.4">
      <c r="A11" s="2" t="s">
        <v>83</v>
      </c>
      <c r="B11" s="2">
        <v>38</v>
      </c>
      <c r="C11" s="2">
        <v>35</v>
      </c>
      <c r="D11" s="2">
        <v>1</v>
      </c>
      <c r="E11" s="2">
        <v>0</v>
      </c>
      <c r="F11" s="2">
        <f t="shared" si="9"/>
        <v>2</v>
      </c>
      <c r="G11" s="2">
        <f t="shared" si="1"/>
        <v>31</v>
      </c>
      <c r="H11" s="2">
        <f t="shared" si="2"/>
        <v>29</v>
      </c>
      <c r="I11" s="2">
        <f t="shared" si="3"/>
        <v>0</v>
      </c>
      <c r="J11" s="2">
        <f t="shared" si="4"/>
        <v>0</v>
      </c>
      <c r="K11" s="2">
        <f t="shared" si="5"/>
        <v>2</v>
      </c>
      <c r="L11" s="2">
        <v>7</v>
      </c>
      <c r="M11" s="2">
        <v>6</v>
      </c>
      <c r="N11" s="2">
        <v>1</v>
      </c>
      <c r="O11" s="2">
        <v>0</v>
      </c>
      <c r="P11" s="2">
        <f t="shared" si="10"/>
        <v>0</v>
      </c>
    </row>
    <row r="12" spans="1:16" x14ac:dyDescent="0.4">
      <c r="A12" s="2" t="s">
        <v>84</v>
      </c>
      <c r="B12" s="2">
        <v>46</v>
      </c>
      <c r="C12" s="2">
        <v>35</v>
      </c>
      <c r="D12" s="2">
        <v>8</v>
      </c>
      <c r="E12" s="2">
        <v>1</v>
      </c>
      <c r="F12" s="2">
        <f t="shared" si="9"/>
        <v>2</v>
      </c>
      <c r="G12" s="2">
        <f t="shared" si="1"/>
        <v>18</v>
      </c>
      <c r="H12" s="2">
        <f t="shared" si="2"/>
        <v>15</v>
      </c>
      <c r="I12" s="2">
        <f t="shared" si="3"/>
        <v>3</v>
      </c>
      <c r="J12" s="2">
        <f t="shared" si="4"/>
        <v>0</v>
      </c>
      <c r="K12" s="2">
        <f t="shared" si="5"/>
        <v>0</v>
      </c>
      <c r="L12" s="2">
        <v>28</v>
      </c>
      <c r="M12" s="2">
        <v>20</v>
      </c>
      <c r="N12" s="2">
        <v>5</v>
      </c>
      <c r="O12" s="2">
        <v>1</v>
      </c>
      <c r="P12" s="2">
        <f t="shared" si="10"/>
        <v>2</v>
      </c>
    </row>
    <row r="13" spans="1:16" x14ac:dyDescent="0.4">
      <c r="A13" s="2" t="s">
        <v>85</v>
      </c>
      <c r="B13" s="2">
        <v>84</v>
      </c>
      <c r="C13" s="2">
        <v>53</v>
      </c>
      <c r="D13" s="2">
        <v>2</v>
      </c>
      <c r="E13" s="2">
        <v>0</v>
      </c>
      <c r="F13" s="2">
        <f t="shared" si="9"/>
        <v>29</v>
      </c>
      <c r="G13" s="2">
        <f t="shared" si="1"/>
        <v>53</v>
      </c>
      <c r="H13" s="2">
        <f t="shared" si="2"/>
        <v>35</v>
      </c>
      <c r="I13" s="2">
        <f t="shared" si="3"/>
        <v>1</v>
      </c>
      <c r="J13" s="2">
        <f t="shared" si="4"/>
        <v>0</v>
      </c>
      <c r="K13" s="2">
        <f t="shared" si="5"/>
        <v>17</v>
      </c>
      <c r="L13" s="2">
        <v>31</v>
      </c>
      <c r="M13" s="2">
        <v>18</v>
      </c>
      <c r="N13" s="2">
        <v>1</v>
      </c>
      <c r="O13" s="2">
        <v>0</v>
      </c>
      <c r="P13" s="2">
        <f t="shared" si="10"/>
        <v>12</v>
      </c>
    </row>
    <row r="14" spans="1:16" x14ac:dyDescent="0.4">
      <c r="A14" s="2" t="s">
        <v>86</v>
      </c>
      <c r="B14" s="2">
        <v>25</v>
      </c>
      <c r="C14" s="2">
        <v>16</v>
      </c>
      <c r="D14" s="2">
        <v>3</v>
      </c>
      <c r="E14" s="2">
        <v>1</v>
      </c>
      <c r="F14" s="2">
        <f t="shared" si="9"/>
        <v>5</v>
      </c>
      <c r="G14" s="2">
        <f t="shared" si="1"/>
        <v>13</v>
      </c>
      <c r="H14" s="2">
        <f t="shared" si="2"/>
        <v>8</v>
      </c>
      <c r="I14" s="2">
        <f t="shared" si="3"/>
        <v>2</v>
      </c>
      <c r="J14" s="2">
        <f t="shared" si="4"/>
        <v>0</v>
      </c>
      <c r="K14" s="2">
        <f t="shared" si="5"/>
        <v>3</v>
      </c>
      <c r="L14" s="2">
        <v>12</v>
      </c>
      <c r="M14" s="2">
        <v>8</v>
      </c>
      <c r="N14" s="2">
        <v>1</v>
      </c>
      <c r="O14" s="2">
        <v>1</v>
      </c>
      <c r="P14" s="2">
        <f t="shared" si="10"/>
        <v>2</v>
      </c>
    </row>
    <row r="15" spans="1:16" x14ac:dyDescent="0.4">
      <c r="A15" s="2" t="s">
        <v>87</v>
      </c>
      <c r="B15" s="2">
        <v>1905</v>
      </c>
      <c r="C15" s="2">
        <v>1666</v>
      </c>
      <c r="D15" s="2">
        <v>169</v>
      </c>
      <c r="E15" s="2">
        <v>17</v>
      </c>
      <c r="F15" s="2">
        <f t="shared" si="9"/>
        <v>53</v>
      </c>
      <c r="G15" s="2">
        <f t="shared" si="1"/>
        <v>1284</v>
      </c>
      <c r="H15" s="2">
        <f t="shared" si="2"/>
        <v>1107</v>
      </c>
      <c r="I15" s="2">
        <f t="shared" si="3"/>
        <v>124</v>
      </c>
      <c r="J15" s="2">
        <f t="shared" si="4"/>
        <v>10</v>
      </c>
      <c r="K15" s="2">
        <f t="shared" si="5"/>
        <v>43</v>
      </c>
      <c r="L15" s="2">
        <v>621</v>
      </c>
      <c r="M15" s="2">
        <v>559</v>
      </c>
      <c r="N15" s="2">
        <v>45</v>
      </c>
      <c r="O15" s="2">
        <v>7</v>
      </c>
      <c r="P15" s="2">
        <f t="shared" si="10"/>
        <v>10</v>
      </c>
    </row>
    <row r="16" spans="1:16" x14ac:dyDescent="0.4">
      <c r="A16" s="2" t="s">
        <v>88</v>
      </c>
      <c r="B16" s="2">
        <v>189</v>
      </c>
      <c r="C16" s="2">
        <v>155</v>
      </c>
      <c r="D16" s="2">
        <v>30</v>
      </c>
      <c r="E16" s="2">
        <v>0</v>
      </c>
      <c r="F16" s="2">
        <f t="shared" si="9"/>
        <v>4</v>
      </c>
      <c r="G16" s="2">
        <f t="shared" si="1"/>
        <v>176</v>
      </c>
      <c r="H16" s="2">
        <f t="shared" si="2"/>
        <v>142</v>
      </c>
      <c r="I16" s="2">
        <f t="shared" si="3"/>
        <v>30</v>
      </c>
      <c r="J16" s="2">
        <f t="shared" si="4"/>
        <v>0</v>
      </c>
      <c r="K16" s="2">
        <f t="shared" si="5"/>
        <v>4</v>
      </c>
      <c r="L16" s="2">
        <v>13</v>
      </c>
      <c r="M16" s="2">
        <v>13</v>
      </c>
      <c r="N16" s="2">
        <v>0</v>
      </c>
      <c r="O16" s="2">
        <v>0</v>
      </c>
      <c r="P16" s="2">
        <f t="shared" si="10"/>
        <v>0</v>
      </c>
    </row>
    <row r="17" spans="1:16" x14ac:dyDescent="0.4">
      <c r="A17" s="2" t="s">
        <v>89</v>
      </c>
      <c r="B17" s="2">
        <v>1477</v>
      </c>
      <c r="C17" s="2">
        <v>1300</v>
      </c>
      <c r="D17" s="2">
        <v>119</v>
      </c>
      <c r="E17" s="2">
        <v>13</v>
      </c>
      <c r="F17" s="2">
        <f t="shared" si="9"/>
        <v>45</v>
      </c>
      <c r="G17" s="2">
        <f t="shared" si="1"/>
        <v>921</v>
      </c>
      <c r="H17" s="2">
        <f t="shared" si="2"/>
        <v>796</v>
      </c>
      <c r="I17" s="2">
        <f t="shared" si="3"/>
        <v>82</v>
      </c>
      <c r="J17" s="2">
        <f t="shared" si="4"/>
        <v>7</v>
      </c>
      <c r="K17" s="2">
        <f t="shared" si="5"/>
        <v>36</v>
      </c>
      <c r="L17" s="2">
        <v>556</v>
      </c>
      <c r="M17" s="2">
        <v>504</v>
      </c>
      <c r="N17" s="2">
        <v>37</v>
      </c>
      <c r="O17" s="2">
        <v>6</v>
      </c>
      <c r="P17" s="2">
        <f t="shared" si="10"/>
        <v>9</v>
      </c>
    </row>
    <row r="18" spans="1:16" x14ac:dyDescent="0.4">
      <c r="A18" s="2" t="s">
        <v>90</v>
      </c>
      <c r="B18" s="2">
        <v>91</v>
      </c>
      <c r="C18" s="2">
        <v>79</v>
      </c>
      <c r="D18" s="2">
        <v>5</v>
      </c>
      <c r="E18" s="2">
        <v>3</v>
      </c>
      <c r="F18" s="2">
        <f t="shared" si="9"/>
        <v>4</v>
      </c>
      <c r="G18" s="2">
        <f t="shared" si="1"/>
        <v>72</v>
      </c>
      <c r="H18" s="2">
        <f t="shared" si="2"/>
        <v>64</v>
      </c>
      <c r="I18" s="2">
        <f t="shared" si="3"/>
        <v>3</v>
      </c>
      <c r="J18" s="2">
        <f t="shared" si="4"/>
        <v>2</v>
      </c>
      <c r="K18" s="2">
        <f t="shared" si="5"/>
        <v>3</v>
      </c>
      <c r="L18" s="2">
        <v>19</v>
      </c>
      <c r="M18" s="2">
        <v>15</v>
      </c>
      <c r="N18" s="2">
        <v>2</v>
      </c>
      <c r="O18" s="2">
        <v>1</v>
      </c>
      <c r="P18" s="2">
        <f t="shared" si="10"/>
        <v>1</v>
      </c>
    </row>
    <row r="19" spans="1:16" x14ac:dyDescent="0.4">
      <c r="A19" s="2" t="s">
        <v>91</v>
      </c>
      <c r="B19" s="2">
        <v>68</v>
      </c>
      <c r="C19" s="2">
        <v>66</v>
      </c>
      <c r="D19" s="2">
        <v>1</v>
      </c>
      <c r="E19" s="2">
        <v>1</v>
      </c>
      <c r="F19" s="2">
        <f t="shared" si="9"/>
        <v>0</v>
      </c>
      <c r="G19" s="2">
        <f t="shared" si="1"/>
        <v>52</v>
      </c>
      <c r="H19" s="2">
        <f t="shared" si="2"/>
        <v>50</v>
      </c>
      <c r="I19" s="2">
        <f t="shared" si="3"/>
        <v>1</v>
      </c>
      <c r="J19" s="2">
        <f t="shared" si="4"/>
        <v>1</v>
      </c>
      <c r="K19" s="2">
        <f t="shared" si="5"/>
        <v>0</v>
      </c>
      <c r="L19" s="2">
        <v>16</v>
      </c>
      <c r="M19" s="2">
        <v>16</v>
      </c>
      <c r="N19" s="2">
        <v>0</v>
      </c>
      <c r="O19" s="2">
        <v>0</v>
      </c>
      <c r="P19" s="2">
        <f t="shared" si="10"/>
        <v>0</v>
      </c>
    </row>
    <row r="20" spans="1:16" x14ac:dyDescent="0.4">
      <c r="A20" s="2" t="s">
        <v>92</v>
      </c>
      <c r="B20" s="2">
        <v>80</v>
      </c>
      <c r="C20" s="2">
        <v>66</v>
      </c>
      <c r="D20" s="2">
        <v>14</v>
      </c>
      <c r="E20" s="2">
        <v>0</v>
      </c>
      <c r="F20" s="2">
        <f t="shared" si="9"/>
        <v>0</v>
      </c>
      <c r="G20" s="2">
        <f t="shared" si="1"/>
        <v>63</v>
      </c>
      <c r="H20" s="2">
        <f t="shared" si="2"/>
        <v>55</v>
      </c>
      <c r="I20" s="2">
        <f t="shared" si="3"/>
        <v>8</v>
      </c>
      <c r="J20" s="2">
        <f t="shared" si="4"/>
        <v>0</v>
      </c>
      <c r="K20" s="2">
        <f t="shared" si="5"/>
        <v>0</v>
      </c>
      <c r="L20" s="2">
        <v>17</v>
      </c>
      <c r="M20" s="2">
        <v>11</v>
      </c>
      <c r="N20" s="2">
        <v>6</v>
      </c>
      <c r="O20" s="2">
        <v>0</v>
      </c>
      <c r="P20" s="2">
        <f t="shared" si="10"/>
        <v>0</v>
      </c>
    </row>
    <row r="21" spans="1:16" x14ac:dyDescent="0.4">
      <c r="A21" s="2" t="s">
        <v>93</v>
      </c>
      <c r="B21" s="2">
        <v>117</v>
      </c>
      <c r="C21" s="2">
        <v>95</v>
      </c>
      <c r="D21" s="2">
        <v>14</v>
      </c>
      <c r="E21" s="2">
        <v>0</v>
      </c>
      <c r="F21" s="2">
        <f t="shared" si="9"/>
        <v>8</v>
      </c>
      <c r="G21" s="2">
        <f t="shared" si="1"/>
        <v>71</v>
      </c>
      <c r="H21" s="2">
        <f t="shared" si="2"/>
        <v>60</v>
      </c>
      <c r="I21" s="2">
        <f t="shared" si="3"/>
        <v>8</v>
      </c>
      <c r="J21" s="2">
        <f t="shared" si="4"/>
        <v>0</v>
      </c>
      <c r="K21" s="2">
        <f t="shared" si="5"/>
        <v>3</v>
      </c>
      <c r="L21" s="2">
        <v>46</v>
      </c>
      <c r="M21" s="2">
        <v>35</v>
      </c>
      <c r="N21" s="2">
        <v>6</v>
      </c>
      <c r="O21" s="2">
        <v>0</v>
      </c>
      <c r="P21" s="2">
        <f t="shared" si="10"/>
        <v>5</v>
      </c>
    </row>
    <row r="22" spans="1:16" x14ac:dyDescent="0.4">
      <c r="A22" s="2" t="s">
        <v>94</v>
      </c>
      <c r="B22" s="2">
        <v>3</v>
      </c>
      <c r="C22" s="2">
        <v>2</v>
      </c>
      <c r="D22" s="2">
        <v>1</v>
      </c>
      <c r="E22" s="2">
        <v>0</v>
      </c>
      <c r="F22" s="2">
        <f t="shared" si="9"/>
        <v>0</v>
      </c>
      <c r="G22" s="2">
        <f t="shared" si="1"/>
        <v>3</v>
      </c>
      <c r="H22" s="2">
        <f t="shared" si="2"/>
        <v>2</v>
      </c>
      <c r="I22" s="2">
        <f t="shared" si="3"/>
        <v>1</v>
      </c>
      <c r="J22" s="2">
        <f t="shared" si="4"/>
        <v>0</v>
      </c>
      <c r="K22" s="2">
        <f t="shared" si="5"/>
        <v>0</v>
      </c>
      <c r="L22" s="2">
        <v>0</v>
      </c>
      <c r="M22" s="2">
        <v>0</v>
      </c>
      <c r="N22" s="2">
        <v>0</v>
      </c>
      <c r="O22" s="2">
        <v>0</v>
      </c>
      <c r="P22" s="2">
        <f t="shared" si="10"/>
        <v>0</v>
      </c>
    </row>
    <row r="23" spans="1:16" x14ac:dyDescent="0.4">
      <c r="A23" s="2" t="s">
        <v>95</v>
      </c>
      <c r="B23" s="2">
        <v>38</v>
      </c>
      <c r="C23" s="2">
        <v>30</v>
      </c>
      <c r="D23" s="2">
        <v>4</v>
      </c>
      <c r="E23" s="2">
        <v>0</v>
      </c>
      <c r="F23" s="2">
        <f t="shared" si="9"/>
        <v>4</v>
      </c>
      <c r="G23" s="2">
        <f t="shared" si="1"/>
        <v>24</v>
      </c>
      <c r="H23" s="2">
        <f t="shared" si="2"/>
        <v>19</v>
      </c>
      <c r="I23" s="2">
        <f t="shared" si="3"/>
        <v>4</v>
      </c>
      <c r="J23" s="2">
        <f t="shared" si="4"/>
        <v>0</v>
      </c>
      <c r="K23" s="2">
        <f t="shared" si="5"/>
        <v>1</v>
      </c>
      <c r="L23" s="2">
        <v>14</v>
      </c>
      <c r="M23" s="2">
        <v>11</v>
      </c>
      <c r="N23" s="2">
        <v>0</v>
      </c>
      <c r="O23" s="2">
        <v>0</v>
      </c>
      <c r="P23" s="2">
        <f t="shared" si="10"/>
        <v>3</v>
      </c>
    </row>
    <row r="24" spans="1:16" x14ac:dyDescent="0.4">
      <c r="A24" s="2" t="s">
        <v>96</v>
      </c>
      <c r="B24" s="2">
        <v>176</v>
      </c>
      <c r="C24" s="2">
        <v>111</v>
      </c>
      <c r="D24" s="2">
        <v>7</v>
      </c>
      <c r="E24" s="2">
        <v>1</v>
      </c>
      <c r="F24" s="2">
        <f t="shared" si="9"/>
        <v>57</v>
      </c>
      <c r="G24" s="2">
        <f t="shared" si="1"/>
        <v>100</v>
      </c>
      <c r="H24" s="2">
        <f t="shared" si="2"/>
        <v>62</v>
      </c>
      <c r="I24" s="2">
        <f t="shared" si="3"/>
        <v>6</v>
      </c>
      <c r="J24" s="2">
        <f t="shared" si="4"/>
        <v>1</v>
      </c>
      <c r="K24" s="2">
        <f t="shared" si="5"/>
        <v>31</v>
      </c>
      <c r="L24" s="2">
        <v>76</v>
      </c>
      <c r="M24" s="2">
        <v>49</v>
      </c>
      <c r="N24" s="2">
        <v>1</v>
      </c>
      <c r="O24" s="2">
        <v>0</v>
      </c>
      <c r="P24" s="2">
        <f t="shared" si="10"/>
        <v>26</v>
      </c>
    </row>
    <row r="25" spans="1:16" x14ac:dyDescent="0.4">
      <c r="A25" s="2" t="s">
        <v>497</v>
      </c>
      <c r="B25" s="2">
        <v>144</v>
      </c>
      <c r="C25" s="2">
        <v>87</v>
      </c>
      <c r="D25" s="2">
        <v>5</v>
      </c>
      <c r="E25" s="2">
        <v>1</v>
      </c>
      <c r="F25" s="2">
        <f t="shared" si="9"/>
        <v>51</v>
      </c>
      <c r="G25" s="2">
        <f t="shared" si="1"/>
        <v>78</v>
      </c>
      <c r="H25" s="2">
        <f t="shared" si="2"/>
        <v>46</v>
      </c>
      <c r="I25" s="2">
        <f t="shared" si="3"/>
        <v>4</v>
      </c>
      <c r="J25" s="2">
        <f t="shared" si="4"/>
        <v>1</v>
      </c>
      <c r="K25" s="2">
        <f t="shared" si="5"/>
        <v>27</v>
      </c>
      <c r="L25" s="2">
        <v>66</v>
      </c>
      <c r="M25" s="2">
        <v>41</v>
      </c>
      <c r="N25" s="2">
        <v>1</v>
      </c>
      <c r="O25" s="2">
        <v>0</v>
      </c>
      <c r="P25" s="2">
        <f t="shared" si="10"/>
        <v>24</v>
      </c>
    </row>
    <row r="26" spans="1:16" x14ac:dyDescent="0.4">
      <c r="A26" s="2" t="s">
        <v>498</v>
      </c>
      <c r="B26" s="2">
        <v>45</v>
      </c>
      <c r="C26" s="2">
        <v>39</v>
      </c>
      <c r="D26" s="2">
        <v>2</v>
      </c>
      <c r="E26" s="2">
        <v>0</v>
      </c>
      <c r="F26" s="2">
        <f t="shared" si="9"/>
        <v>4</v>
      </c>
      <c r="G26" s="2">
        <f t="shared" si="1"/>
        <v>21</v>
      </c>
      <c r="H26" s="2">
        <f t="shared" si="2"/>
        <v>19</v>
      </c>
      <c r="I26" s="2">
        <f t="shared" si="3"/>
        <v>1</v>
      </c>
      <c r="J26" s="2">
        <f t="shared" si="4"/>
        <v>0</v>
      </c>
      <c r="K26" s="2">
        <f t="shared" si="5"/>
        <v>1</v>
      </c>
      <c r="L26" s="2">
        <v>24</v>
      </c>
      <c r="M26" s="2">
        <v>20</v>
      </c>
      <c r="N26" s="2">
        <v>1</v>
      </c>
      <c r="O26" s="2">
        <v>0</v>
      </c>
      <c r="P26" s="2">
        <f t="shared" si="10"/>
        <v>3</v>
      </c>
    </row>
    <row r="27" spans="1:16" x14ac:dyDescent="0.4">
      <c r="A27" s="2" t="s">
        <v>97</v>
      </c>
      <c r="B27" s="2">
        <v>3</v>
      </c>
      <c r="C27" s="2">
        <v>3</v>
      </c>
      <c r="D27" s="2">
        <v>0</v>
      </c>
      <c r="E27" s="2">
        <v>0</v>
      </c>
      <c r="F27" s="2">
        <f t="shared" si="9"/>
        <v>0</v>
      </c>
      <c r="G27" s="2">
        <f t="shared" si="1"/>
        <v>2</v>
      </c>
      <c r="H27" s="2">
        <f t="shared" si="2"/>
        <v>2</v>
      </c>
      <c r="I27" s="2">
        <f t="shared" si="3"/>
        <v>0</v>
      </c>
      <c r="J27" s="2">
        <f t="shared" si="4"/>
        <v>0</v>
      </c>
      <c r="K27" s="2">
        <f t="shared" si="5"/>
        <v>0</v>
      </c>
      <c r="L27" s="2">
        <v>1</v>
      </c>
      <c r="M27" s="2">
        <v>1</v>
      </c>
      <c r="N27" s="2">
        <v>0</v>
      </c>
      <c r="O27" s="2">
        <v>0</v>
      </c>
      <c r="P27" s="2">
        <f t="shared" si="10"/>
        <v>0</v>
      </c>
    </row>
    <row r="28" spans="1:16" x14ac:dyDescent="0.4">
      <c r="A28" s="6" t="s">
        <v>508</v>
      </c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</row>
  </sheetData>
  <mergeCells count="3">
    <mergeCell ref="L2:P2"/>
    <mergeCell ref="G2:K2"/>
    <mergeCell ref="B2:F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26</vt:i4>
      </vt:variant>
    </vt:vector>
  </HeadingPairs>
  <TitlesOfParts>
    <vt:vector size="26" baseType="lpstr">
      <vt:lpstr>Palau 1990</vt:lpstr>
      <vt:lpstr>Fertility</vt:lpstr>
      <vt:lpstr>Marital Status</vt:lpstr>
      <vt:lpstr>Birthplace</vt:lpstr>
      <vt:lpstr>Citizenship</vt:lpstr>
      <vt:lpstr>Year of entry</vt:lpstr>
      <vt:lpstr>Mother's birthplace</vt:lpstr>
      <vt:lpstr>Father's Birthplace</vt:lpstr>
      <vt:lpstr>Ethnic Origin</vt:lpstr>
      <vt:lpstr>Residence in 1985</vt:lpstr>
      <vt:lpstr>Language Spoken at Home</vt:lpstr>
      <vt:lpstr>Frequency of English Usage</vt:lpstr>
      <vt:lpstr>School Attendance</vt:lpstr>
      <vt:lpstr>Educational Attainment</vt:lpstr>
      <vt:lpstr>Literacy and VoEd</vt:lpstr>
      <vt:lpstr>Disability</vt:lpstr>
      <vt:lpstr>Veteran's Status</vt:lpstr>
      <vt:lpstr>Labor Force Status</vt:lpstr>
      <vt:lpstr>Work status in 1989</vt:lpstr>
      <vt:lpstr>Occupation</vt:lpstr>
      <vt:lpstr>Class of Worker</vt:lpstr>
      <vt:lpstr>Industry</vt:lpstr>
      <vt:lpstr>Commuting</vt:lpstr>
      <vt:lpstr>Income in 1989</vt:lpstr>
      <vt:lpstr>Income for characteristics</vt:lpstr>
      <vt:lpstr>Poverty status in 1989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Levin</dc:creator>
  <cp:lastModifiedBy>Michael Levin</cp:lastModifiedBy>
  <dcterms:created xsi:type="dcterms:W3CDTF">2018-04-11T23:42:31Z</dcterms:created>
  <dcterms:modified xsi:type="dcterms:W3CDTF">2024-11-26T19:11:49Z</dcterms:modified>
</cp:coreProperties>
</file>